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330" windowHeight="9000" tabRatio="827"/>
  </bookViews>
  <sheets>
    <sheet name="Rev History" sheetId="32" r:id="rId1"/>
    <sheet name="Instructions" sheetId="1" r:id="rId2"/>
    <sheet name="DenRoster" sheetId="2" r:id="rId3"/>
    <sheet name="MeetingPlanner" sheetId="3" r:id="rId4"/>
    <sheet name="DenStatus" sheetId="4" r:id="rId5"/>
    <sheet name="Cub1" sheetId="5" r:id="rId6"/>
    <sheet name="Cub2" sheetId="17" r:id="rId7"/>
    <sheet name="Cub3" sheetId="18" r:id="rId8"/>
    <sheet name="Cub4" sheetId="19" r:id="rId9"/>
    <sheet name="Cub5" sheetId="20" r:id="rId10"/>
    <sheet name="Cub6" sheetId="21" r:id="rId11"/>
    <sheet name="Cub7" sheetId="22" r:id="rId12"/>
    <sheet name="Cub8" sheetId="23" r:id="rId13"/>
    <sheet name="Cub9" sheetId="24" r:id="rId14"/>
    <sheet name="Cub10" sheetId="25" r:id="rId15"/>
    <sheet name="Cub11" sheetId="27" r:id="rId16"/>
    <sheet name="Cub12" sheetId="28" r:id="rId17"/>
    <sheet name="Cub13" sheetId="29" r:id="rId18"/>
    <sheet name="Cub14" sheetId="30" r:id="rId19"/>
    <sheet name="Cub15" sheetId="31" r:id="rId20"/>
    <sheet name="Other Awards" sheetId="33" r:id="rId21"/>
  </sheets>
  <definedNames>
    <definedName name="_xlnm.Print_Area" localSheetId="5">'Cub1'!$A$1:$AA$70</definedName>
    <definedName name="_xlnm.Print_Area" localSheetId="14">'Cub10'!$A$1:$AA$70</definedName>
    <definedName name="_xlnm.Print_Area" localSheetId="15">'Cub11'!$A$1:$AA$70</definedName>
    <definedName name="_xlnm.Print_Area" localSheetId="16">'Cub12'!$A$1:$AA$70</definedName>
    <definedName name="_xlnm.Print_Area" localSheetId="17">'Cub13'!$A$1:$AA$70</definedName>
    <definedName name="_xlnm.Print_Area" localSheetId="18">'Cub14'!$A$1:$AA$70</definedName>
    <definedName name="_xlnm.Print_Area" localSheetId="19">'Cub15'!$A$1:$AA$70</definedName>
    <definedName name="_xlnm.Print_Area" localSheetId="6">'Cub2'!$A$1:$AA$70</definedName>
    <definedName name="_xlnm.Print_Area" localSheetId="7">'Cub3'!$A$1:$AA$70</definedName>
    <definedName name="_xlnm.Print_Area" localSheetId="8">'Cub4'!$A$1:$AA$70</definedName>
    <definedName name="_xlnm.Print_Area" localSheetId="9">'Cub5'!$A$1:$AA$70</definedName>
    <definedName name="_xlnm.Print_Area" localSheetId="10">'Cub6'!$A$1:$AA$70</definedName>
    <definedName name="_xlnm.Print_Area" localSheetId="11">'Cub7'!$A$1:$AA$70</definedName>
    <definedName name="_xlnm.Print_Area" localSheetId="12">'Cub8'!$A$1:$AA$70</definedName>
    <definedName name="_xlnm.Print_Area" localSheetId="13">'Cub9'!$A$1:$AA$70</definedName>
    <definedName name="_xlnm.Print_Area" localSheetId="1">Instructions!$A$1:$M$67</definedName>
  </definedNames>
  <calcPr calcId="125725"/>
</workbook>
</file>

<file path=xl/calcChain.xml><?xml version="1.0" encoding="utf-8"?>
<calcChain xmlns="http://schemas.openxmlformats.org/spreadsheetml/2006/main">
  <c r="AD67" i="31"/>
  <c r="T67" s="1"/>
  <c r="S67"/>
  <c r="B67"/>
  <c r="A67"/>
  <c r="S66"/>
  <c r="AD66" s="1"/>
  <c r="T66" s="1"/>
  <c r="C68" s="1"/>
  <c r="AD76" s="1"/>
  <c r="B66"/>
  <c r="AD59"/>
  <c r="T59"/>
  <c r="S59"/>
  <c r="B59"/>
  <c r="AD57"/>
  <c r="T57"/>
  <c r="S57"/>
  <c r="B57"/>
  <c r="AD55"/>
  <c r="T55"/>
  <c r="S55"/>
  <c r="B55"/>
  <c r="AE53"/>
  <c r="AD53"/>
  <c r="T53"/>
  <c r="S53"/>
  <c r="B53"/>
  <c r="AE51"/>
  <c r="AD51"/>
  <c r="T51" s="1"/>
  <c r="S51"/>
  <c r="B51"/>
  <c r="AD49"/>
  <c r="T49"/>
  <c r="S49"/>
  <c r="B49"/>
  <c r="AD47"/>
  <c r="T47"/>
  <c r="S47"/>
  <c r="B47"/>
  <c r="AF45"/>
  <c r="AE45"/>
  <c r="T45" s="1"/>
  <c r="AD45"/>
  <c r="S45"/>
  <c r="B45"/>
  <c r="AF43"/>
  <c r="AE43"/>
  <c r="AD43"/>
  <c r="T43" s="1"/>
  <c r="S43"/>
  <c r="B43"/>
  <c r="AF41"/>
  <c r="AE41"/>
  <c r="AD41"/>
  <c r="T41" s="1"/>
  <c r="S41"/>
  <c r="B41"/>
  <c r="AG39"/>
  <c r="AF39"/>
  <c r="AE39"/>
  <c r="AD39"/>
  <c r="T39" s="1"/>
  <c r="S39"/>
  <c r="B39"/>
  <c r="A39"/>
  <c r="A41" s="1"/>
  <c r="A43" s="1"/>
  <c r="A45" s="1"/>
  <c r="A47" s="1"/>
  <c r="A49" s="1"/>
  <c r="A51" s="1"/>
  <c r="A53" s="1"/>
  <c r="AE37"/>
  <c r="AD37"/>
  <c r="T37"/>
  <c r="S37"/>
  <c r="B37"/>
  <c r="A37"/>
  <c r="AE35"/>
  <c r="AD35"/>
  <c r="T35" s="1"/>
  <c r="S35"/>
  <c r="B35"/>
  <c r="AD28"/>
  <c r="T28" s="1"/>
  <c r="S28"/>
  <c r="B28"/>
  <c r="AD26"/>
  <c r="T26"/>
  <c r="S26"/>
  <c r="B26"/>
  <c r="AD24"/>
  <c r="T24"/>
  <c r="S24"/>
  <c r="B24"/>
  <c r="AE22"/>
  <c r="AD22"/>
  <c r="T22" s="1"/>
  <c r="S22"/>
  <c r="B22"/>
  <c r="AE20"/>
  <c r="AD20"/>
  <c r="T20"/>
  <c r="S20"/>
  <c r="B20"/>
  <c r="A20"/>
  <c r="A22" s="1"/>
  <c r="A24" s="1"/>
  <c r="A26" s="1"/>
  <c r="A28" s="1"/>
  <c r="AF18"/>
  <c r="T18" s="1"/>
  <c r="AE18"/>
  <c r="AD18"/>
  <c r="S18"/>
  <c r="B18"/>
  <c r="S12"/>
  <c r="AD12" s="1"/>
  <c r="T12" s="1"/>
  <c r="B12"/>
  <c r="AD11"/>
  <c r="T11" s="1"/>
  <c r="S11"/>
  <c r="B11"/>
  <c r="S10"/>
  <c r="AD10" s="1"/>
  <c r="T10" s="1"/>
  <c r="B10"/>
  <c r="S9"/>
  <c r="AD9" s="1"/>
  <c r="T9" s="1"/>
  <c r="B9"/>
  <c r="S8"/>
  <c r="AD8" s="1"/>
  <c r="T8" s="1"/>
  <c r="B8"/>
  <c r="AD7"/>
  <c r="T7" s="1"/>
  <c r="S7"/>
  <c r="B7"/>
  <c r="A7"/>
  <c r="A8" s="1"/>
  <c r="A9" s="1"/>
  <c r="A10" s="1"/>
  <c r="A11" s="1"/>
  <c r="A12" s="1"/>
  <c r="S6"/>
  <c r="AD6" s="1"/>
  <c r="T6" s="1"/>
  <c r="B6"/>
  <c r="U2"/>
  <c r="S67" i="30"/>
  <c r="AD67" s="1"/>
  <c r="T67" s="1"/>
  <c r="B67"/>
  <c r="A67"/>
  <c r="S66"/>
  <c r="AD66" s="1"/>
  <c r="T66" s="1"/>
  <c r="C68" s="1"/>
  <c r="AD76" s="1"/>
  <c r="B66"/>
  <c r="AD59"/>
  <c r="T59"/>
  <c r="S59"/>
  <c r="B59"/>
  <c r="AD57"/>
  <c r="T57"/>
  <c r="S57"/>
  <c r="B57"/>
  <c r="AD55"/>
  <c r="T55"/>
  <c r="S55"/>
  <c r="B55"/>
  <c r="AE53"/>
  <c r="AD53"/>
  <c r="T53" s="1"/>
  <c r="S53"/>
  <c r="B53"/>
  <c r="AE51"/>
  <c r="AD51"/>
  <c r="T51" s="1"/>
  <c r="S51"/>
  <c r="B51"/>
  <c r="AD49"/>
  <c r="T49"/>
  <c r="S49"/>
  <c r="B49"/>
  <c r="AD47"/>
  <c r="T47" s="1"/>
  <c r="S47"/>
  <c r="B47"/>
  <c r="AF45"/>
  <c r="AE45"/>
  <c r="T45" s="1"/>
  <c r="AD45"/>
  <c r="S45"/>
  <c r="B45"/>
  <c r="AF43"/>
  <c r="AE43"/>
  <c r="AD43"/>
  <c r="T43" s="1"/>
  <c r="S43"/>
  <c r="B43"/>
  <c r="AF41"/>
  <c r="AE41"/>
  <c r="AD41"/>
  <c r="T41"/>
  <c r="S41"/>
  <c r="B41"/>
  <c r="AG39"/>
  <c r="AF39"/>
  <c r="AE39"/>
  <c r="AD39"/>
  <c r="T39"/>
  <c r="S39"/>
  <c r="B39"/>
  <c r="A39"/>
  <c r="A41" s="1"/>
  <c r="A43" s="1"/>
  <c r="A45" s="1"/>
  <c r="A47" s="1"/>
  <c r="A49" s="1"/>
  <c r="A51" s="1"/>
  <c r="A53" s="1"/>
  <c r="AE37"/>
  <c r="T37" s="1"/>
  <c r="AD37"/>
  <c r="S37"/>
  <c r="B37"/>
  <c r="A37"/>
  <c r="AE35"/>
  <c r="AD35"/>
  <c r="T35"/>
  <c r="S35"/>
  <c r="B35"/>
  <c r="AD28"/>
  <c r="T28" s="1"/>
  <c r="S28"/>
  <c r="B28"/>
  <c r="AD26"/>
  <c r="T26"/>
  <c r="S26"/>
  <c r="B26"/>
  <c r="AD24"/>
  <c r="T24" s="1"/>
  <c r="S24"/>
  <c r="B24"/>
  <c r="AE22"/>
  <c r="AD22"/>
  <c r="T22" s="1"/>
  <c r="S22"/>
  <c r="B22"/>
  <c r="A22"/>
  <c r="A24" s="1"/>
  <c r="A26" s="1"/>
  <c r="A28" s="1"/>
  <c r="AE20"/>
  <c r="AD20"/>
  <c r="T20" s="1"/>
  <c r="S20"/>
  <c r="B20"/>
  <c r="A20"/>
  <c r="AF18"/>
  <c r="AE18"/>
  <c r="T18" s="1"/>
  <c r="AD18"/>
  <c r="S18"/>
  <c r="B18"/>
  <c r="S12"/>
  <c r="AD12" s="1"/>
  <c r="T12" s="1"/>
  <c r="B12"/>
  <c r="AD11"/>
  <c r="T11"/>
  <c r="S11"/>
  <c r="B11"/>
  <c r="AD10"/>
  <c r="T10" s="1"/>
  <c r="S10"/>
  <c r="B10"/>
  <c r="S9"/>
  <c r="AD9" s="1"/>
  <c r="T9" s="1"/>
  <c r="B9"/>
  <c r="S8"/>
  <c r="AD8" s="1"/>
  <c r="T8" s="1"/>
  <c r="B8"/>
  <c r="A8"/>
  <c r="A9" s="1"/>
  <c r="A10" s="1"/>
  <c r="A11" s="1"/>
  <c r="A12" s="1"/>
  <c r="AD7"/>
  <c r="T7"/>
  <c r="S7"/>
  <c r="B7"/>
  <c r="A7"/>
  <c r="AD6"/>
  <c r="T6" s="1"/>
  <c r="C13" s="1"/>
  <c r="AD73" s="1"/>
  <c r="S6"/>
  <c r="B6"/>
  <c r="U2"/>
  <c r="S67" i="29"/>
  <c r="AD67" s="1"/>
  <c r="T67" s="1"/>
  <c r="B67"/>
  <c r="A67"/>
  <c r="AD66"/>
  <c r="T66" s="1"/>
  <c r="C68" s="1"/>
  <c r="AD76" s="1"/>
  <c r="S66"/>
  <c r="B66"/>
  <c r="AD59"/>
  <c r="T59"/>
  <c r="S59"/>
  <c r="B59"/>
  <c r="AD57"/>
  <c r="T57"/>
  <c r="S57"/>
  <c r="B57"/>
  <c r="AD55"/>
  <c r="T55"/>
  <c r="S55"/>
  <c r="B55"/>
  <c r="AE53"/>
  <c r="AD53"/>
  <c r="T53" s="1"/>
  <c r="S53"/>
  <c r="B53"/>
  <c r="AE51"/>
  <c r="AD51"/>
  <c r="T51" s="1"/>
  <c r="S51"/>
  <c r="B51"/>
  <c r="AD49"/>
  <c r="T49"/>
  <c r="S49"/>
  <c r="B49"/>
  <c r="AD47"/>
  <c r="T47" s="1"/>
  <c r="S47"/>
  <c r="B47"/>
  <c r="AF45"/>
  <c r="AE45"/>
  <c r="T45" s="1"/>
  <c r="AD45"/>
  <c r="S45"/>
  <c r="B45"/>
  <c r="AF43"/>
  <c r="AE43"/>
  <c r="AD43"/>
  <c r="T43" s="1"/>
  <c r="S43"/>
  <c r="B43"/>
  <c r="AF41"/>
  <c r="AE41"/>
  <c r="AD41"/>
  <c r="T41"/>
  <c r="S41"/>
  <c r="B41"/>
  <c r="AG39"/>
  <c r="AF39"/>
  <c r="AE39"/>
  <c r="AD39"/>
  <c r="T39"/>
  <c r="S39"/>
  <c r="B39"/>
  <c r="AE37"/>
  <c r="T37" s="1"/>
  <c r="AD37"/>
  <c r="S37"/>
  <c r="B37"/>
  <c r="A37"/>
  <c r="A39" s="1"/>
  <c r="A41" s="1"/>
  <c r="A43" s="1"/>
  <c r="A45" s="1"/>
  <c r="A47" s="1"/>
  <c r="A49" s="1"/>
  <c r="A51" s="1"/>
  <c r="A53" s="1"/>
  <c r="AE35"/>
  <c r="AD35"/>
  <c r="T35"/>
  <c r="S35"/>
  <c r="B35"/>
  <c r="AD28"/>
  <c r="T28" s="1"/>
  <c r="S28"/>
  <c r="B28"/>
  <c r="AD26"/>
  <c r="T26"/>
  <c r="S26"/>
  <c r="B26"/>
  <c r="AD24"/>
  <c r="T24" s="1"/>
  <c r="S24"/>
  <c r="B24"/>
  <c r="AE22"/>
  <c r="AD22"/>
  <c r="T22" s="1"/>
  <c r="S22"/>
  <c r="B22"/>
  <c r="A22"/>
  <c r="A24" s="1"/>
  <c r="A26" s="1"/>
  <c r="A28" s="1"/>
  <c r="AE20"/>
  <c r="AD20"/>
  <c r="T20" s="1"/>
  <c r="S20"/>
  <c r="B20"/>
  <c r="A20"/>
  <c r="AF18"/>
  <c r="AE18"/>
  <c r="T18" s="1"/>
  <c r="AD18"/>
  <c r="S18"/>
  <c r="B18"/>
  <c r="S12"/>
  <c r="AD12" s="1"/>
  <c r="T12" s="1"/>
  <c r="B12"/>
  <c r="S11"/>
  <c r="AD11" s="1"/>
  <c r="T11" s="1"/>
  <c r="B11"/>
  <c r="AD10"/>
  <c r="T10" s="1"/>
  <c r="S10"/>
  <c r="B10"/>
  <c r="AD9"/>
  <c r="T9"/>
  <c r="S9"/>
  <c r="B9"/>
  <c r="S8"/>
  <c r="AD8" s="1"/>
  <c r="T8" s="1"/>
  <c r="B8"/>
  <c r="A8"/>
  <c r="A9" s="1"/>
  <c r="A10" s="1"/>
  <c r="A11" s="1"/>
  <c r="A12" s="1"/>
  <c r="S7"/>
  <c r="AD7" s="1"/>
  <c r="T7" s="1"/>
  <c r="B7"/>
  <c r="A7"/>
  <c r="AD6"/>
  <c r="T6" s="1"/>
  <c r="S6"/>
  <c r="B6"/>
  <c r="U2"/>
  <c r="AD67" i="28"/>
  <c r="T67" s="1"/>
  <c r="S67"/>
  <c r="B67"/>
  <c r="A67"/>
  <c r="S66"/>
  <c r="AD66" s="1"/>
  <c r="T66" s="1"/>
  <c r="C68" s="1"/>
  <c r="AD76" s="1"/>
  <c r="B66"/>
  <c r="AD59"/>
  <c r="T59"/>
  <c r="S59"/>
  <c r="B59"/>
  <c r="AD57"/>
  <c r="T57"/>
  <c r="S57"/>
  <c r="B57"/>
  <c r="AD55"/>
  <c r="T55"/>
  <c r="S55"/>
  <c r="B55"/>
  <c r="AE53"/>
  <c r="AD53"/>
  <c r="T53" s="1"/>
  <c r="S53"/>
  <c r="B53"/>
  <c r="AE51"/>
  <c r="AD51"/>
  <c r="T51" s="1"/>
  <c r="S51"/>
  <c r="B51"/>
  <c r="AD49"/>
  <c r="T49"/>
  <c r="S49"/>
  <c r="B49"/>
  <c r="AD47"/>
  <c r="T47" s="1"/>
  <c r="S47"/>
  <c r="B47"/>
  <c r="AF45"/>
  <c r="AE45"/>
  <c r="T45" s="1"/>
  <c r="AD45"/>
  <c r="S45"/>
  <c r="B45"/>
  <c r="AF43"/>
  <c r="AE43"/>
  <c r="AD43"/>
  <c r="T43" s="1"/>
  <c r="S43"/>
  <c r="B43"/>
  <c r="AF41"/>
  <c r="AE41"/>
  <c r="AD41"/>
  <c r="T41"/>
  <c r="S41"/>
  <c r="B41"/>
  <c r="AG39"/>
  <c r="AF39"/>
  <c r="AE39"/>
  <c r="T39" s="1"/>
  <c r="AD39"/>
  <c r="S39"/>
  <c r="B39"/>
  <c r="A39"/>
  <c r="A41" s="1"/>
  <c r="A43" s="1"/>
  <c r="A45" s="1"/>
  <c r="A47" s="1"/>
  <c r="A49" s="1"/>
  <c r="A51" s="1"/>
  <c r="A53" s="1"/>
  <c r="AE37"/>
  <c r="AD37"/>
  <c r="T37"/>
  <c r="S37"/>
  <c r="B37"/>
  <c r="A37"/>
  <c r="AE35"/>
  <c r="T35" s="1"/>
  <c r="C61" s="1"/>
  <c r="AD75" s="1"/>
  <c r="AD35"/>
  <c r="S35"/>
  <c r="B35"/>
  <c r="AD28"/>
  <c r="T28" s="1"/>
  <c r="S28"/>
  <c r="B28"/>
  <c r="AD26"/>
  <c r="T26"/>
  <c r="S26"/>
  <c r="B26"/>
  <c r="AD24"/>
  <c r="T24" s="1"/>
  <c r="S24"/>
  <c r="B24"/>
  <c r="AE22"/>
  <c r="AD22"/>
  <c r="T22" s="1"/>
  <c r="S22"/>
  <c r="B22"/>
  <c r="AE20"/>
  <c r="AD20"/>
  <c r="T20" s="1"/>
  <c r="S20"/>
  <c r="B20"/>
  <c r="A20"/>
  <c r="A22" s="1"/>
  <c r="A24" s="1"/>
  <c r="A26" s="1"/>
  <c r="A28" s="1"/>
  <c r="AF18"/>
  <c r="AE18"/>
  <c r="AD18"/>
  <c r="T18"/>
  <c r="S18"/>
  <c r="B18"/>
  <c r="AD12"/>
  <c r="T12" s="1"/>
  <c r="S12"/>
  <c r="B12"/>
  <c r="AD11"/>
  <c r="T11"/>
  <c r="S11"/>
  <c r="B11"/>
  <c r="S10"/>
  <c r="AD10" s="1"/>
  <c r="T10" s="1"/>
  <c r="B10"/>
  <c r="S9"/>
  <c r="AD9" s="1"/>
  <c r="T9" s="1"/>
  <c r="B9"/>
  <c r="AD8"/>
  <c r="T8" s="1"/>
  <c r="S8"/>
  <c r="B8"/>
  <c r="A8"/>
  <c r="A9" s="1"/>
  <c r="A10" s="1"/>
  <c r="A11" s="1"/>
  <c r="A12" s="1"/>
  <c r="AD7"/>
  <c r="T7"/>
  <c r="S7"/>
  <c r="B7"/>
  <c r="A7"/>
  <c r="S6"/>
  <c r="AD6" s="1"/>
  <c r="T6" s="1"/>
  <c r="B6"/>
  <c r="U2"/>
  <c r="AD67" i="27"/>
  <c r="T67" s="1"/>
  <c r="S67"/>
  <c r="B67"/>
  <c r="A67"/>
  <c r="S66"/>
  <c r="AD66" s="1"/>
  <c r="T66" s="1"/>
  <c r="C68" s="1"/>
  <c r="AD76" s="1"/>
  <c r="B66"/>
  <c r="AD59"/>
  <c r="T59"/>
  <c r="S59"/>
  <c r="B59"/>
  <c r="AD57"/>
  <c r="T57"/>
  <c r="S57"/>
  <c r="B57"/>
  <c r="AD55"/>
  <c r="T55"/>
  <c r="S55"/>
  <c r="B55"/>
  <c r="AE53"/>
  <c r="AD53"/>
  <c r="T53" s="1"/>
  <c r="S53"/>
  <c r="B53"/>
  <c r="AE51"/>
  <c r="AD51"/>
  <c r="T51" s="1"/>
  <c r="S51"/>
  <c r="B51"/>
  <c r="AD49"/>
  <c r="T49"/>
  <c r="S49"/>
  <c r="B49"/>
  <c r="AD47"/>
  <c r="T47" s="1"/>
  <c r="S47"/>
  <c r="B47"/>
  <c r="AF45"/>
  <c r="AE45"/>
  <c r="T45" s="1"/>
  <c r="AD45"/>
  <c r="S45"/>
  <c r="B45"/>
  <c r="AF43"/>
  <c r="AE43"/>
  <c r="AD43"/>
  <c r="T43" s="1"/>
  <c r="S43"/>
  <c r="B43"/>
  <c r="AF41"/>
  <c r="AE41"/>
  <c r="AD41"/>
  <c r="T41"/>
  <c r="S41"/>
  <c r="B41"/>
  <c r="AG39"/>
  <c r="AF39"/>
  <c r="AE39"/>
  <c r="AD39"/>
  <c r="T39"/>
  <c r="S39"/>
  <c r="B39"/>
  <c r="A39"/>
  <c r="A41" s="1"/>
  <c r="A43" s="1"/>
  <c r="A45" s="1"/>
  <c r="A47" s="1"/>
  <c r="A49" s="1"/>
  <c r="A51" s="1"/>
  <c r="A53" s="1"/>
  <c r="AE37"/>
  <c r="T37" s="1"/>
  <c r="AD37"/>
  <c r="S37"/>
  <c r="B37"/>
  <c r="A37"/>
  <c r="AE35"/>
  <c r="AD35"/>
  <c r="T35"/>
  <c r="S35"/>
  <c r="B35"/>
  <c r="AD28"/>
  <c r="T28" s="1"/>
  <c r="S28"/>
  <c r="B28"/>
  <c r="AD26"/>
  <c r="T26"/>
  <c r="S26"/>
  <c r="B26"/>
  <c r="AD24"/>
  <c r="T24" s="1"/>
  <c r="S24"/>
  <c r="B24"/>
  <c r="AE22"/>
  <c r="AD22"/>
  <c r="T22" s="1"/>
  <c r="S22"/>
  <c r="B22"/>
  <c r="A22"/>
  <c r="A24" s="1"/>
  <c r="A26" s="1"/>
  <c r="A28" s="1"/>
  <c r="AE20"/>
  <c r="AD20"/>
  <c r="T20" s="1"/>
  <c r="S20"/>
  <c r="B20"/>
  <c r="A20"/>
  <c r="AF18"/>
  <c r="AE18"/>
  <c r="T18" s="1"/>
  <c r="AD18"/>
  <c r="S18"/>
  <c r="B18"/>
  <c r="S12"/>
  <c r="AD12" s="1"/>
  <c r="T12" s="1"/>
  <c r="B12"/>
  <c r="AD11"/>
  <c r="T11"/>
  <c r="S11"/>
  <c r="B11"/>
  <c r="AD10"/>
  <c r="T10" s="1"/>
  <c r="S10"/>
  <c r="B10"/>
  <c r="S9"/>
  <c r="AD9" s="1"/>
  <c r="T9" s="1"/>
  <c r="B9"/>
  <c r="S8"/>
  <c r="AD8" s="1"/>
  <c r="T8" s="1"/>
  <c r="B8"/>
  <c r="AD7"/>
  <c r="T7"/>
  <c r="S7"/>
  <c r="B7"/>
  <c r="A7"/>
  <c r="A8" s="1"/>
  <c r="A9" s="1"/>
  <c r="A10" s="1"/>
  <c r="A11" s="1"/>
  <c r="A12" s="1"/>
  <c r="AD6"/>
  <c r="T6" s="1"/>
  <c r="S6"/>
  <c r="B6"/>
  <c r="U2"/>
  <c r="AD67" i="25"/>
  <c r="T67" s="1"/>
  <c r="S67"/>
  <c r="B67"/>
  <c r="A67"/>
  <c r="S66"/>
  <c r="AD66" s="1"/>
  <c r="T66" s="1"/>
  <c r="C68" s="1"/>
  <c r="AD76" s="1"/>
  <c r="B66"/>
  <c r="AD59"/>
  <c r="T59"/>
  <c r="S59"/>
  <c r="B59"/>
  <c r="AD57"/>
  <c r="T57"/>
  <c r="S57"/>
  <c r="B57"/>
  <c r="AD55"/>
  <c r="T55"/>
  <c r="S55"/>
  <c r="B55"/>
  <c r="AE53"/>
  <c r="AD53"/>
  <c r="T53"/>
  <c r="S53"/>
  <c r="B53"/>
  <c r="AE51"/>
  <c r="AD51"/>
  <c r="T51" s="1"/>
  <c r="S51"/>
  <c r="B51"/>
  <c r="AD49"/>
  <c r="T49"/>
  <c r="S49"/>
  <c r="B49"/>
  <c r="AD47"/>
  <c r="T47"/>
  <c r="S47"/>
  <c r="B47"/>
  <c r="AF45"/>
  <c r="AE45"/>
  <c r="T45" s="1"/>
  <c r="AD45"/>
  <c r="S45"/>
  <c r="B45"/>
  <c r="AF43"/>
  <c r="AE43"/>
  <c r="AD43"/>
  <c r="T43" s="1"/>
  <c r="S43"/>
  <c r="B43"/>
  <c r="AF41"/>
  <c r="AE41"/>
  <c r="AD41"/>
  <c r="T41" s="1"/>
  <c r="S41"/>
  <c r="B41"/>
  <c r="AG39"/>
  <c r="AF39"/>
  <c r="AE39"/>
  <c r="AD39"/>
  <c r="T39" s="1"/>
  <c r="S39"/>
  <c r="B39"/>
  <c r="A39"/>
  <c r="A41" s="1"/>
  <c r="A43" s="1"/>
  <c r="A45" s="1"/>
  <c r="A47" s="1"/>
  <c r="A49" s="1"/>
  <c r="A51" s="1"/>
  <c r="A53" s="1"/>
  <c r="AE37"/>
  <c r="AD37"/>
  <c r="T37"/>
  <c r="S37"/>
  <c r="B37"/>
  <c r="A37"/>
  <c r="AE35"/>
  <c r="AD35"/>
  <c r="T35" s="1"/>
  <c r="S35"/>
  <c r="B35"/>
  <c r="AD28"/>
  <c r="T28" s="1"/>
  <c r="S28"/>
  <c r="B28"/>
  <c r="AD26"/>
  <c r="T26"/>
  <c r="S26"/>
  <c r="B26"/>
  <c r="AD24"/>
  <c r="T24"/>
  <c r="S24"/>
  <c r="B24"/>
  <c r="AE22"/>
  <c r="AD22"/>
  <c r="T22" s="1"/>
  <c r="S22"/>
  <c r="B22"/>
  <c r="AE20"/>
  <c r="AD20"/>
  <c r="T20"/>
  <c r="S20"/>
  <c r="B20"/>
  <c r="A20"/>
  <c r="A22" s="1"/>
  <c r="A24" s="1"/>
  <c r="A26" s="1"/>
  <c r="A28" s="1"/>
  <c r="AF18"/>
  <c r="T18" s="1"/>
  <c r="AE18"/>
  <c r="AD18"/>
  <c r="S18"/>
  <c r="B18"/>
  <c r="S12"/>
  <c r="AD12" s="1"/>
  <c r="T12" s="1"/>
  <c r="B12"/>
  <c r="AD11"/>
  <c r="T11" s="1"/>
  <c r="S11"/>
  <c r="B11"/>
  <c r="S10"/>
  <c r="AD10" s="1"/>
  <c r="T10" s="1"/>
  <c r="B10"/>
  <c r="S9"/>
  <c r="AD9" s="1"/>
  <c r="T9" s="1"/>
  <c r="B9"/>
  <c r="AD8"/>
  <c r="T8"/>
  <c r="S8"/>
  <c r="B8"/>
  <c r="AD7"/>
  <c r="T7" s="1"/>
  <c r="S7"/>
  <c r="B7"/>
  <c r="A7"/>
  <c r="A8" s="1"/>
  <c r="A9" s="1"/>
  <c r="A10" s="1"/>
  <c r="A11" s="1"/>
  <c r="A12" s="1"/>
  <c r="S6"/>
  <c r="AD6" s="1"/>
  <c r="T6" s="1"/>
  <c r="C13" s="1"/>
  <c r="AD73" s="1"/>
  <c r="B6"/>
  <c r="U2"/>
  <c r="AD67" i="24"/>
  <c r="T67" s="1"/>
  <c r="S67"/>
  <c r="B67"/>
  <c r="A67"/>
  <c r="S66"/>
  <c r="AD66" s="1"/>
  <c r="T66" s="1"/>
  <c r="C68" s="1"/>
  <c r="AD76" s="1"/>
  <c r="B66"/>
  <c r="AD59"/>
  <c r="T59"/>
  <c r="S59"/>
  <c r="B59"/>
  <c r="AD57"/>
  <c r="T57"/>
  <c r="S57"/>
  <c r="B57"/>
  <c r="AD55"/>
  <c r="T55"/>
  <c r="S55"/>
  <c r="B55"/>
  <c r="AE53"/>
  <c r="AD53"/>
  <c r="T53"/>
  <c r="S53"/>
  <c r="B53"/>
  <c r="AE51"/>
  <c r="AD51"/>
  <c r="T51" s="1"/>
  <c r="S51"/>
  <c r="B51"/>
  <c r="AD49"/>
  <c r="T49"/>
  <c r="S49"/>
  <c r="B49"/>
  <c r="AD47"/>
  <c r="T47"/>
  <c r="S47"/>
  <c r="B47"/>
  <c r="AF45"/>
  <c r="AE45"/>
  <c r="T45" s="1"/>
  <c r="AD45"/>
  <c r="S45"/>
  <c r="B45"/>
  <c r="AF43"/>
  <c r="AE43"/>
  <c r="AD43"/>
  <c r="T43" s="1"/>
  <c r="S43"/>
  <c r="B43"/>
  <c r="AF41"/>
  <c r="AE41"/>
  <c r="AD41"/>
  <c r="T41" s="1"/>
  <c r="S41"/>
  <c r="B41"/>
  <c r="AG39"/>
  <c r="AF39"/>
  <c r="AE39"/>
  <c r="AD39"/>
  <c r="T39" s="1"/>
  <c r="S39"/>
  <c r="B39"/>
  <c r="A39"/>
  <c r="A41" s="1"/>
  <c r="A43" s="1"/>
  <c r="A45" s="1"/>
  <c r="A47" s="1"/>
  <c r="A49" s="1"/>
  <c r="A51" s="1"/>
  <c r="A53" s="1"/>
  <c r="AE37"/>
  <c r="T37" s="1"/>
  <c r="AD37"/>
  <c r="S37"/>
  <c r="B37"/>
  <c r="A37"/>
  <c r="AE35"/>
  <c r="AD35"/>
  <c r="T35" s="1"/>
  <c r="S35"/>
  <c r="B35"/>
  <c r="AD28"/>
  <c r="T28" s="1"/>
  <c r="S28"/>
  <c r="B28"/>
  <c r="AD26"/>
  <c r="T26"/>
  <c r="S26"/>
  <c r="B26"/>
  <c r="AD24"/>
  <c r="T24"/>
  <c r="S24"/>
  <c r="B24"/>
  <c r="AE22"/>
  <c r="AD22"/>
  <c r="T22" s="1"/>
  <c r="S22"/>
  <c r="B22"/>
  <c r="A22"/>
  <c r="A24" s="1"/>
  <c r="A26" s="1"/>
  <c r="A28" s="1"/>
  <c r="AE20"/>
  <c r="AD20"/>
  <c r="T20"/>
  <c r="S20"/>
  <c r="B20"/>
  <c r="A20"/>
  <c r="AF18"/>
  <c r="AE18"/>
  <c r="T18" s="1"/>
  <c r="AD18"/>
  <c r="S18"/>
  <c r="B18"/>
  <c r="S12"/>
  <c r="AD12" s="1"/>
  <c r="T12" s="1"/>
  <c r="B12"/>
  <c r="AD11"/>
  <c r="T11" s="1"/>
  <c r="S11"/>
  <c r="B11"/>
  <c r="AD10"/>
  <c r="T10" s="1"/>
  <c r="S10"/>
  <c r="B10"/>
  <c r="S9"/>
  <c r="AD9" s="1"/>
  <c r="T9" s="1"/>
  <c r="B9"/>
  <c r="S8"/>
  <c r="AD8" s="1"/>
  <c r="T8" s="1"/>
  <c r="B8"/>
  <c r="AD7"/>
  <c r="T7" s="1"/>
  <c r="S7"/>
  <c r="B7"/>
  <c r="A7"/>
  <c r="A8" s="1"/>
  <c r="A9" s="1"/>
  <c r="A10" s="1"/>
  <c r="A11" s="1"/>
  <c r="A12" s="1"/>
  <c r="AD6"/>
  <c r="T6" s="1"/>
  <c r="C13" s="1"/>
  <c r="AD73" s="1"/>
  <c r="S6"/>
  <c r="B6"/>
  <c r="U2"/>
  <c r="AD67" i="23"/>
  <c r="T67" s="1"/>
  <c r="S67"/>
  <c r="B67"/>
  <c r="A67"/>
  <c r="S66"/>
  <c r="AD66" s="1"/>
  <c r="T66" s="1"/>
  <c r="C68" s="1"/>
  <c r="AD76" s="1"/>
  <c r="B66"/>
  <c r="AD59"/>
  <c r="T59"/>
  <c r="S59"/>
  <c r="B59"/>
  <c r="AD57"/>
  <c r="T57"/>
  <c r="S57"/>
  <c r="B57"/>
  <c r="AD55"/>
  <c r="T55"/>
  <c r="S55"/>
  <c r="B55"/>
  <c r="AE53"/>
  <c r="AD53"/>
  <c r="T53" s="1"/>
  <c r="S53"/>
  <c r="B53"/>
  <c r="AE51"/>
  <c r="AD51"/>
  <c r="T51" s="1"/>
  <c r="S51"/>
  <c r="B51"/>
  <c r="AD49"/>
  <c r="T49"/>
  <c r="S49"/>
  <c r="B49"/>
  <c r="AD47"/>
  <c r="T47" s="1"/>
  <c r="S47"/>
  <c r="B47"/>
  <c r="AF45"/>
  <c r="AE45"/>
  <c r="AD45"/>
  <c r="T45"/>
  <c r="S45"/>
  <c r="B45"/>
  <c r="AF43"/>
  <c r="AE43"/>
  <c r="AD43"/>
  <c r="T43" s="1"/>
  <c r="S43"/>
  <c r="B43"/>
  <c r="AF41"/>
  <c r="AE41"/>
  <c r="T41" s="1"/>
  <c r="AD41"/>
  <c r="S41"/>
  <c r="B41"/>
  <c r="AG39"/>
  <c r="AF39"/>
  <c r="AE39"/>
  <c r="T39" s="1"/>
  <c r="AD39"/>
  <c r="S39"/>
  <c r="B39"/>
  <c r="A39"/>
  <c r="A41" s="1"/>
  <c r="A43" s="1"/>
  <c r="A45" s="1"/>
  <c r="A47" s="1"/>
  <c r="A49" s="1"/>
  <c r="A51" s="1"/>
  <c r="A53" s="1"/>
  <c r="AE37"/>
  <c r="AD37"/>
  <c r="T37"/>
  <c r="S37"/>
  <c r="B37"/>
  <c r="A37"/>
  <c r="AE35"/>
  <c r="T35" s="1"/>
  <c r="AD35"/>
  <c r="S35"/>
  <c r="B35"/>
  <c r="AD28"/>
  <c r="T28" s="1"/>
  <c r="S28"/>
  <c r="B28"/>
  <c r="AD26"/>
  <c r="T26"/>
  <c r="S26"/>
  <c r="B26"/>
  <c r="AD24"/>
  <c r="T24" s="1"/>
  <c r="S24"/>
  <c r="B24"/>
  <c r="AE22"/>
  <c r="AD22"/>
  <c r="T22" s="1"/>
  <c r="S22"/>
  <c r="B22"/>
  <c r="AE20"/>
  <c r="AD20"/>
  <c r="T20" s="1"/>
  <c r="S20"/>
  <c r="B20"/>
  <c r="A20"/>
  <c r="A22" s="1"/>
  <c r="A24" s="1"/>
  <c r="A26" s="1"/>
  <c r="A28" s="1"/>
  <c r="AF18"/>
  <c r="AE18"/>
  <c r="AD18"/>
  <c r="T18"/>
  <c r="S18"/>
  <c r="B18"/>
  <c r="AD12"/>
  <c r="T12" s="1"/>
  <c r="S12"/>
  <c r="B12"/>
  <c r="AD11"/>
  <c r="T11"/>
  <c r="S11"/>
  <c r="B11"/>
  <c r="S10"/>
  <c r="AD10" s="1"/>
  <c r="T10" s="1"/>
  <c r="B10"/>
  <c r="S9"/>
  <c r="AD9" s="1"/>
  <c r="T9" s="1"/>
  <c r="B9"/>
  <c r="AD8"/>
  <c r="T8" s="1"/>
  <c r="S8"/>
  <c r="B8"/>
  <c r="A8"/>
  <c r="A9" s="1"/>
  <c r="A10" s="1"/>
  <c r="A11" s="1"/>
  <c r="A12" s="1"/>
  <c r="AD7"/>
  <c r="T7"/>
  <c r="S7"/>
  <c r="B7"/>
  <c r="A7"/>
  <c r="S6"/>
  <c r="AD6" s="1"/>
  <c r="T6" s="1"/>
  <c r="C13" s="1"/>
  <c r="AD73" s="1"/>
  <c r="B6"/>
  <c r="U2"/>
  <c r="AD67" i="22"/>
  <c r="T67" s="1"/>
  <c r="S67"/>
  <c r="B67"/>
  <c r="A67"/>
  <c r="S66"/>
  <c r="AD66" s="1"/>
  <c r="T66" s="1"/>
  <c r="C68" s="1"/>
  <c r="AD76" s="1"/>
  <c r="B66"/>
  <c r="AD59"/>
  <c r="T59"/>
  <c r="S59"/>
  <c r="B59"/>
  <c r="AD57"/>
  <c r="T57"/>
  <c r="S57"/>
  <c r="B57"/>
  <c r="AD55"/>
  <c r="T55"/>
  <c r="S55"/>
  <c r="B55"/>
  <c r="AE53"/>
  <c r="AD53"/>
  <c r="T53"/>
  <c r="S53"/>
  <c r="B53"/>
  <c r="AE51"/>
  <c r="AD51"/>
  <c r="T51" s="1"/>
  <c r="S51"/>
  <c r="B51"/>
  <c r="AD49"/>
  <c r="T49"/>
  <c r="S49"/>
  <c r="B49"/>
  <c r="AD47"/>
  <c r="T47"/>
  <c r="S47"/>
  <c r="B47"/>
  <c r="AF45"/>
  <c r="AE45"/>
  <c r="T45" s="1"/>
  <c r="AD45"/>
  <c r="S45"/>
  <c r="B45"/>
  <c r="AF43"/>
  <c r="AE43"/>
  <c r="AD43"/>
  <c r="T43" s="1"/>
  <c r="S43"/>
  <c r="B43"/>
  <c r="AF41"/>
  <c r="AE41"/>
  <c r="AD41"/>
  <c r="T41" s="1"/>
  <c r="S41"/>
  <c r="B41"/>
  <c r="AG39"/>
  <c r="AF39"/>
  <c r="AE39"/>
  <c r="AD39"/>
  <c r="T39" s="1"/>
  <c r="S39"/>
  <c r="B39"/>
  <c r="A39"/>
  <c r="A41" s="1"/>
  <c r="A43" s="1"/>
  <c r="A45" s="1"/>
  <c r="A47" s="1"/>
  <c r="A49" s="1"/>
  <c r="A51" s="1"/>
  <c r="A53" s="1"/>
  <c r="AE37"/>
  <c r="T37" s="1"/>
  <c r="AD37"/>
  <c r="S37"/>
  <c r="B37"/>
  <c r="A37"/>
  <c r="AE35"/>
  <c r="AD35"/>
  <c r="T35" s="1"/>
  <c r="S35"/>
  <c r="B35"/>
  <c r="AD28"/>
  <c r="T28" s="1"/>
  <c r="S28"/>
  <c r="B28"/>
  <c r="AD26"/>
  <c r="T26"/>
  <c r="S26"/>
  <c r="B26"/>
  <c r="AD24"/>
  <c r="T24"/>
  <c r="S24"/>
  <c r="B24"/>
  <c r="AE22"/>
  <c r="AD22"/>
  <c r="T22" s="1"/>
  <c r="S22"/>
  <c r="B22"/>
  <c r="A22"/>
  <c r="A24" s="1"/>
  <c r="A26" s="1"/>
  <c r="A28" s="1"/>
  <c r="AE20"/>
  <c r="AD20"/>
  <c r="T20"/>
  <c r="S20"/>
  <c r="B20"/>
  <c r="A20"/>
  <c r="AF18"/>
  <c r="AE18"/>
  <c r="T18" s="1"/>
  <c r="C30" s="1"/>
  <c r="AD74" s="1"/>
  <c r="AD18"/>
  <c r="S18"/>
  <c r="B18"/>
  <c r="S12"/>
  <c r="AD12" s="1"/>
  <c r="T12" s="1"/>
  <c r="B12"/>
  <c r="AD11"/>
  <c r="T11" s="1"/>
  <c r="S11"/>
  <c r="B11"/>
  <c r="AD10"/>
  <c r="T10" s="1"/>
  <c r="S10"/>
  <c r="B10"/>
  <c r="S9"/>
  <c r="AD9" s="1"/>
  <c r="T9" s="1"/>
  <c r="B9"/>
  <c r="S8"/>
  <c r="AD8" s="1"/>
  <c r="T8" s="1"/>
  <c r="B8"/>
  <c r="AD7"/>
  <c r="T7" s="1"/>
  <c r="S7"/>
  <c r="B7"/>
  <c r="A7"/>
  <c r="A8" s="1"/>
  <c r="A9" s="1"/>
  <c r="A10" s="1"/>
  <c r="A11" s="1"/>
  <c r="A12" s="1"/>
  <c r="AD6"/>
  <c r="T6" s="1"/>
  <c r="C13" s="1"/>
  <c r="AD73" s="1"/>
  <c r="S6"/>
  <c r="B6"/>
  <c r="U2"/>
  <c r="S67" i="21"/>
  <c r="AD67" s="1"/>
  <c r="T67" s="1"/>
  <c r="B67"/>
  <c r="A67"/>
  <c r="S66"/>
  <c r="AD66" s="1"/>
  <c r="T66" s="1"/>
  <c r="C68" s="1"/>
  <c r="AD76" s="1"/>
  <c r="B66"/>
  <c r="AD59"/>
  <c r="T59"/>
  <c r="S59"/>
  <c r="B59"/>
  <c r="AD57"/>
  <c r="T57"/>
  <c r="S57"/>
  <c r="B57"/>
  <c r="AD55"/>
  <c r="T55"/>
  <c r="S55"/>
  <c r="B55"/>
  <c r="AE53"/>
  <c r="AD53"/>
  <c r="T53" s="1"/>
  <c r="S53"/>
  <c r="B53"/>
  <c r="AE51"/>
  <c r="AD51"/>
  <c r="T51" s="1"/>
  <c r="S51"/>
  <c r="B51"/>
  <c r="AD49"/>
  <c r="T49"/>
  <c r="S49"/>
  <c r="B49"/>
  <c r="AD47"/>
  <c r="T47" s="1"/>
  <c r="S47"/>
  <c r="B47"/>
  <c r="AF45"/>
  <c r="AE45"/>
  <c r="AD45"/>
  <c r="T45"/>
  <c r="S45"/>
  <c r="B45"/>
  <c r="AF43"/>
  <c r="AE43"/>
  <c r="AD43"/>
  <c r="T43" s="1"/>
  <c r="S43"/>
  <c r="B43"/>
  <c r="AF41"/>
  <c r="AE41"/>
  <c r="AD41"/>
  <c r="T41" s="1"/>
  <c r="S41"/>
  <c r="B41"/>
  <c r="AG39"/>
  <c r="AF39"/>
  <c r="AE39"/>
  <c r="AD39"/>
  <c r="T39" s="1"/>
  <c r="S39"/>
  <c r="B39"/>
  <c r="AE37"/>
  <c r="AD37"/>
  <c r="T37"/>
  <c r="S37"/>
  <c r="B37"/>
  <c r="A37"/>
  <c r="A39" s="1"/>
  <c r="A41" s="1"/>
  <c r="A43" s="1"/>
  <c r="A45" s="1"/>
  <c r="A47" s="1"/>
  <c r="A49" s="1"/>
  <c r="A51" s="1"/>
  <c r="A53" s="1"/>
  <c r="AE35"/>
  <c r="T35" s="1"/>
  <c r="AD35"/>
  <c r="S35"/>
  <c r="B35"/>
  <c r="AD28"/>
  <c r="T28" s="1"/>
  <c r="S28"/>
  <c r="B28"/>
  <c r="AD26"/>
  <c r="T26"/>
  <c r="S26"/>
  <c r="B26"/>
  <c r="AD24"/>
  <c r="T24" s="1"/>
  <c r="S24"/>
  <c r="B24"/>
  <c r="AE22"/>
  <c r="AD22"/>
  <c r="T22" s="1"/>
  <c r="S22"/>
  <c r="B22"/>
  <c r="AE20"/>
  <c r="AD20"/>
  <c r="T20" s="1"/>
  <c r="S20"/>
  <c r="B20"/>
  <c r="A20"/>
  <c r="A22" s="1"/>
  <c r="A24" s="1"/>
  <c r="A26" s="1"/>
  <c r="A28" s="1"/>
  <c r="AF18"/>
  <c r="AE18"/>
  <c r="AD18"/>
  <c r="T18"/>
  <c r="S18"/>
  <c r="B18"/>
  <c r="AD12"/>
  <c r="T12" s="1"/>
  <c r="S12"/>
  <c r="B12"/>
  <c r="S11"/>
  <c r="AD11" s="1"/>
  <c r="T11" s="1"/>
  <c r="B11"/>
  <c r="S10"/>
  <c r="AD10" s="1"/>
  <c r="T10" s="1"/>
  <c r="B10"/>
  <c r="S9"/>
  <c r="AD9" s="1"/>
  <c r="T9" s="1"/>
  <c r="B9"/>
  <c r="AD8"/>
  <c r="T8" s="1"/>
  <c r="S8"/>
  <c r="B8"/>
  <c r="A8"/>
  <c r="A9" s="1"/>
  <c r="A10" s="1"/>
  <c r="A11" s="1"/>
  <c r="A12" s="1"/>
  <c r="S7"/>
  <c r="AD7" s="1"/>
  <c r="T7" s="1"/>
  <c r="B7"/>
  <c r="A7"/>
  <c r="S6"/>
  <c r="AD6" s="1"/>
  <c r="T6" s="1"/>
  <c r="C13" s="1"/>
  <c r="AD73" s="1"/>
  <c r="B6"/>
  <c r="U2"/>
  <c r="AD67" i="20"/>
  <c r="T67" s="1"/>
  <c r="S67"/>
  <c r="B67"/>
  <c r="A67"/>
  <c r="S66"/>
  <c r="AD66" s="1"/>
  <c r="T66" s="1"/>
  <c r="C68" s="1"/>
  <c r="AD76" s="1"/>
  <c r="B66"/>
  <c r="AD59"/>
  <c r="T59"/>
  <c r="S59"/>
  <c r="B59"/>
  <c r="AD57"/>
  <c r="T57"/>
  <c r="S57"/>
  <c r="B57"/>
  <c r="AD55"/>
  <c r="T55"/>
  <c r="S55"/>
  <c r="B55"/>
  <c r="AE53"/>
  <c r="AD53"/>
  <c r="T53" s="1"/>
  <c r="S53"/>
  <c r="B53"/>
  <c r="AE51"/>
  <c r="AD51"/>
  <c r="T51" s="1"/>
  <c r="S51"/>
  <c r="B51"/>
  <c r="AD49"/>
  <c r="T49"/>
  <c r="S49"/>
  <c r="B49"/>
  <c r="AD47"/>
  <c r="T47"/>
  <c r="S47"/>
  <c r="B47"/>
  <c r="AF45"/>
  <c r="AE45"/>
  <c r="T45" s="1"/>
  <c r="AD45"/>
  <c r="S45"/>
  <c r="B45"/>
  <c r="AF43"/>
  <c r="AE43"/>
  <c r="AD43"/>
  <c r="T43" s="1"/>
  <c r="S43"/>
  <c r="B43"/>
  <c r="AF41"/>
  <c r="AE41"/>
  <c r="AD41"/>
  <c r="T41"/>
  <c r="S41"/>
  <c r="B41"/>
  <c r="AG39"/>
  <c r="AF39"/>
  <c r="AE39"/>
  <c r="AD39"/>
  <c r="T39"/>
  <c r="S39"/>
  <c r="B39"/>
  <c r="A39"/>
  <c r="A41" s="1"/>
  <c r="A43" s="1"/>
  <c r="A45" s="1"/>
  <c r="A47" s="1"/>
  <c r="A49" s="1"/>
  <c r="A51" s="1"/>
  <c r="A53" s="1"/>
  <c r="AE37"/>
  <c r="T37" s="1"/>
  <c r="AD37"/>
  <c r="S37"/>
  <c r="B37"/>
  <c r="A37"/>
  <c r="AE35"/>
  <c r="AD35"/>
  <c r="T35"/>
  <c r="C61" s="1"/>
  <c r="AD75" s="1"/>
  <c r="S35"/>
  <c r="B35"/>
  <c r="AD28"/>
  <c r="T28" s="1"/>
  <c r="S28"/>
  <c r="B28"/>
  <c r="AD26"/>
  <c r="T26"/>
  <c r="S26"/>
  <c r="B26"/>
  <c r="AD24"/>
  <c r="T24"/>
  <c r="S24"/>
  <c r="B24"/>
  <c r="AE22"/>
  <c r="AD22"/>
  <c r="T22" s="1"/>
  <c r="S22"/>
  <c r="B22"/>
  <c r="A22"/>
  <c r="A24" s="1"/>
  <c r="A26" s="1"/>
  <c r="A28" s="1"/>
  <c r="AE20"/>
  <c r="AD20"/>
  <c r="T20"/>
  <c r="S20"/>
  <c r="B20"/>
  <c r="A20"/>
  <c r="AF18"/>
  <c r="AE18"/>
  <c r="T18" s="1"/>
  <c r="C30" s="1"/>
  <c r="AD74" s="1"/>
  <c r="AD18"/>
  <c r="S18"/>
  <c r="B18"/>
  <c r="S12"/>
  <c r="AD12" s="1"/>
  <c r="T12" s="1"/>
  <c r="B12"/>
  <c r="AD11"/>
  <c r="T11"/>
  <c r="S11"/>
  <c r="B11"/>
  <c r="AD10"/>
  <c r="T10" s="1"/>
  <c r="S10"/>
  <c r="B10"/>
  <c r="S9"/>
  <c r="AD9" s="1"/>
  <c r="T9" s="1"/>
  <c r="B9"/>
  <c r="S8"/>
  <c r="AD8" s="1"/>
  <c r="T8" s="1"/>
  <c r="B8"/>
  <c r="AD7"/>
  <c r="T7"/>
  <c r="S7"/>
  <c r="B7"/>
  <c r="A7"/>
  <c r="A8" s="1"/>
  <c r="A9" s="1"/>
  <c r="A10" s="1"/>
  <c r="A11" s="1"/>
  <c r="A12" s="1"/>
  <c r="AD6"/>
  <c r="T6" s="1"/>
  <c r="C13" s="1"/>
  <c r="AD73" s="1"/>
  <c r="C70" s="1"/>
  <c r="S6"/>
  <c r="B6"/>
  <c r="U2"/>
  <c r="AD67" i="19"/>
  <c r="T67" s="1"/>
  <c r="S67"/>
  <c r="B67"/>
  <c r="A67"/>
  <c r="S66"/>
  <c r="AD66" s="1"/>
  <c r="T66" s="1"/>
  <c r="C68" s="1"/>
  <c r="AD76" s="1"/>
  <c r="B66"/>
  <c r="AD59"/>
  <c r="T59"/>
  <c r="S59"/>
  <c r="B59"/>
  <c r="AD57"/>
  <c r="T57"/>
  <c r="S57"/>
  <c r="B57"/>
  <c r="AD55"/>
  <c r="T55"/>
  <c r="S55"/>
  <c r="B55"/>
  <c r="AE53"/>
  <c r="AD53"/>
  <c r="T53" s="1"/>
  <c r="S53"/>
  <c r="B53"/>
  <c r="AE51"/>
  <c r="AD51"/>
  <c r="T51" s="1"/>
  <c r="S51"/>
  <c r="B51"/>
  <c r="AD49"/>
  <c r="T49"/>
  <c r="S49"/>
  <c r="B49"/>
  <c r="AD47"/>
  <c r="T47" s="1"/>
  <c r="S47"/>
  <c r="B47"/>
  <c r="AF45"/>
  <c r="AE45"/>
  <c r="T45" s="1"/>
  <c r="AD45"/>
  <c r="S45"/>
  <c r="B45"/>
  <c r="AF43"/>
  <c r="AE43"/>
  <c r="AD43"/>
  <c r="T43" s="1"/>
  <c r="S43"/>
  <c r="B43"/>
  <c r="AF41"/>
  <c r="AE41"/>
  <c r="AD41"/>
  <c r="T41" s="1"/>
  <c r="S41"/>
  <c r="B41"/>
  <c r="AG39"/>
  <c r="AF39"/>
  <c r="AE39"/>
  <c r="AD39"/>
  <c r="T39" s="1"/>
  <c r="S39"/>
  <c r="B39"/>
  <c r="A39"/>
  <c r="A41" s="1"/>
  <c r="A43" s="1"/>
  <c r="A45" s="1"/>
  <c r="A47" s="1"/>
  <c r="A49" s="1"/>
  <c r="A51" s="1"/>
  <c r="A53" s="1"/>
  <c r="AE37"/>
  <c r="AD37"/>
  <c r="T37"/>
  <c r="S37"/>
  <c r="B37"/>
  <c r="A37"/>
  <c r="AE35"/>
  <c r="T35" s="1"/>
  <c r="C61" s="1"/>
  <c r="AD75" s="1"/>
  <c r="AD35"/>
  <c r="S35"/>
  <c r="B35"/>
  <c r="AD28"/>
  <c r="T28" s="1"/>
  <c r="S28"/>
  <c r="B28"/>
  <c r="AD26"/>
  <c r="T26"/>
  <c r="S26"/>
  <c r="B26"/>
  <c r="AD24"/>
  <c r="T24" s="1"/>
  <c r="S24"/>
  <c r="B24"/>
  <c r="AE22"/>
  <c r="AD22"/>
  <c r="T22" s="1"/>
  <c r="S22"/>
  <c r="B22"/>
  <c r="AE20"/>
  <c r="AD20"/>
  <c r="T20"/>
  <c r="S20"/>
  <c r="B20"/>
  <c r="A20"/>
  <c r="A22" s="1"/>
  <c r="A24" s="1"/>
  <c r="A26" s="1"/>
  <c r="A28" s="1"/>
  <c r="AF18"/>
  <c r="T18" s="1"/>
  <c r="C30" s="1"/>
  <c r="AD74" s="1"/>
  <c r="AE18"/>
  <c r="AD18"/>
  <c r="S18"/>
  <c r="B18"/>
  <c r="S12"/>
  <c r="AD12" s="1"/>
  <c r="T12" s="1"/>
  <c r="B12"/>
  <c r="AD11"/>
  <c r="T11" s="1"/>
  <c r="S11"/>
  <c r="B11"/>
  <c r="S10"/>
  <c r="AD10" s="1"/>
  <c r="T10" s="1"/>
  <c r="B10"/>
  <c r="S9"/>
  <c r="AD9" s="1"/>
  <c r="T9" s="1"/>
  <c r="B9"/>
  <c r="S8"/>
  <c r="AD8" s="1"/>
  <c r="T8" s="1"/>
  <c r="B8"/>
  <c r="AD7"/>
  <c r="T7" s="1"/>
  <c r="S7"/>
  <c r="B7"/>
  <c r="A7"/>
  <c r="A8" s="1"/>
  <c r="A9" s="1"/>
  <c r="A10" s="1"/>
  <c r="A11" s="1"/>
  <c r="A12" s="1"/>
  <c r="S6"/>
  <c r="AD6" s="1"/>
  <c r="T6" s="1"/>
  <c r="C13" s="1"/>
  <c r="AD73" s="1"/>
  <c r="C70" s="1"/>
  <c r="B6"/>
  <c r="U2"/>
  <c r="AD67" i="18"/>
  <c r="T67" s="1"/>
  <c r="S67"/>
  <c r="B67"/>
  <c r="A67"/>
  <c r="S66"/>
  <c r="AD66" s="1"/>
  <c r="T66" s="1"/>
  <c r="C68" s="1"/>
  <c r="AD76" s="1"/>
  <c r="B66"/>
  <c r="AD59"/>
  <c r="T59"/>
  <c r="S59"/>
  <c r="B59"/>
  <c r="AD57"/>
  <c r="T57"/>
  <c r="S57"/>
  <c r="B57"/>
  <c r="AD55"/>
  <c r="T55"/>
  <c r="S55"/>
  <c r="B55"/>
  <c r="AE53"/>
  <c r="AD53"/>
  <c r="T53" s="1"/>
  <c r="S53"/>
  <c r="B53"/>
  <c r="AE51"/>
  <c r="AD51"/>
  <c r="T51" s="1"/>
  <c r="S51"/>
  <c r="B51"/>
  <c r="AD49"/>
  <c r="T49"/>
  <c r="S49"/>
  <c r="B49"/>
  <c r="AD47"/>
  <c r="T47"/>
  <c r="S47"/>
  <c r="B47"/>
  <c r="AF45"/>
  <c r="AE45"/>
  <c r="T45" s="1"/>
  <c r="AD45"/>
  <c r="S45"/>
  <c r="B45"/>
  <c r="AF43"/>
  <c r="AE43"/>
  <c r="AD43"/>
  <c r="T43" s="1"/>
  <c r="S43"/>
  <c r="B43"/>
  <c r="AF41"/>
  <c r="AE41"/>
  <c r="AD41"/>
  <c r="T41"/>
  <c r="S41"/>
  <c r="B41"/>
  <c r="AG39"/>
  <c r="AF39"/>
  <c r="AE39"/>
  <c r="AD39"/>
  <c r="T39"/>
  <c r="S39"/>
  <c r="B39"/>
  <c r="A39"/>
  <c r="A41" s="1"/>
  <c r="A43" s="1"/>
  <c r="A45" s="1"/>
  <c r="A47" s="1"/>
  <c r="A49" s="1"/>
  <c r="A51" s="1"/>
  <c r="A53" s="1"/>
  <c r="AE37"/>
  <c r="T37" s="1"/>
  <c r="AD37"/>
  <c r="S37"/>
  <c r="B37"/>
  <c r="A37"/>
  <c r="AE35"/>
  <c r="AD35"/>
  <c r="T35"/>
  <c r="C61" s="1"/>
  <c r="AD75" s="1"/>
  <c r="S35"/>
  <c r="B35"/>
  <c r="AD28"/>
  <c r="T28" s="1"/>
  <c r="S28"/>
  <c r="B28"/>
  <c r="AD26"/>
  <c r="T26"/>
  <c r="S26"/>
  <c r="B26"/>
  <c r="AD24"/>
  <c r="T24" s="1"/>
  <c r="S24"/>
  <c r="B24"/>
  <c r="AE22"/>
  <c r="AD22"/>
  <c r="T22" s="1"/>
  <c r="S22"/>
  <c r="B22"/>
  <c r="AE20"/>
  <c r="AD20"/>
  <c r="T20"/>
  <c r="S20"/>
  <c r="B20"/>
  <c r="A20"/>
  <c r="A22" s="1"/>
  <c r="A24" s="1"/>
  <c r="A26" s="1"/>
  <c r="A28" s="1"/>
  <c r="AF18"/>
  <c r="T18" s="1"/>
  <c r="AE18"/>
  <c r="AD18"/>
  <c r="S18"/>
  <c r="B18"/>
  <c r="AD12"/>
  <c r="T12" s="1"/>
  <c r="S12"/>
  <c r="B12"/>
  <c r="AD11"/>
  <c r="T11" s="1"/>
  <c r="S11"/>
  <c r="B11"/>
  <c r="S10"/>
  <c r="AD10" s="1"/>
  <c r="T10" s="1"/>
  <c r="B10"/>
  <c r="S9"/>
  <c r="AD9" s="1"/>
  <c r="T9" s="1"/>
  <c r="B9"/>
  <c r="AD8"/>
  <c r="T8" s="1"/>
  <c r="S8"/>
  <c r="B8"/>
  <c r="AD7"/>
  <c r="T7" s="1"/>
  <c r="S7"/>
  <c r="B7"/>
  <c r="A7"/>
  <c r="A8" s="1"/>
  <c r="A9" s="1"/>
  <c r="A10" s="1"/>
  <c r="A11" s="1"/>
  <c r="A12" s="1"/>
  <c r="S6"/>
  <c r="AD6" s="1"/>
  <c r="T6" s="1"/>
  <c r="B6"/>
  <c r="U2"/>
  <c r="S67" i="17"/>
  <c r="AD67" s="1"/>
  <c r="T67" s="1"/>
  <c r="B67"/>
  <c r="A67"/>
  <c r="S66"/>
  <c r="AD66" s="1"/>
  <c r="T66" s="1"/>
  <c r="C68" s="1"/>
  <c r="AD76" s="1"/>
  <c r="B66"/>
  <c r="AD59"/>
  <c r="T59" s="1"/>
  <c r="S59"/>
  <c r="B59"/>
  <c r="AD57"/>
  <c r="T57" s="1"/>
  <c r="S57"/>
  <c r="B57"/>
  <c r="AD55"/>
  <c r="T55" s="1"/>
  <c r="S55"/>
  <c r="B55"/>
  <c r="AE53"/>
  <c r="T53" s="1"/>
  <c r="AD53"/>
  <c r="S53"/>
  <c r="B53"/>
  <c r="AE51"/>
  <c r="AD51"/>
  <c r="T51"/>
  <c r="S51"/>
  <c r="B51"/>
  <c r="AD49"/>
  <c r="T49" s="1"/>
  <c r="S49"/>
  <c r="B49"/>
  <c r="AD47"/>
  <c r="T47"/>
  <c r="S47"/>
  <c r="B47"/>
  <c r="AF45"/>
  <c r="AE45"/>
  <c r="AD45"/>
  <c r="T45" s="1"/>
  <c r="S45"/>
  <c r="B45"/>
  <c r="AF43"/>
  <c r="AE43"/>
  <c r="AD43"/>
  <c r="T43"/>
  <c r="S43"/>
  <c r="B43"/>
  <c r="AF41"/>
  <c r="AE41"/>
  <c r="AD41"/>
  <c r="T41" s="1"/>
  <c r="S41"/>
  <c r="B41"/>
  <c r="AG39"/>
  <c r="AF39"/>
  <c r="AE39"/>
  <c r="AD39"/>
  <c r="T39" s="1"/>
  <c r="S39"/>
  <c r="B39"/>
  <c r="AE37"/>
  <c r="AD37"/>
  <c r="T37" s="1"/>
  <c r="S37"/>
  <c r="B37"/>
  <c r="A37"/>
  <c r="A39" s="1"/>
  <c r="A41" s="1"/>
  <c r="A43" s="1"/>
  <c r="A45" s="1"/>
  <c r="A47" s="1"/>
  <c r="A49" s="1"/>
  <c r="A51" s="1"/>
  <c r="A53" s="1"/>
  <c r="AE35"/>
  <c r="AD35"/>
  <c r="T35" s="1"/>
  <c r="S35"/>
  <c r="B35"/>
  <c r="AD28"/>
  <c r="T28"/>
  <c r="S28"/>
  <c r="B28"/>
  <c r="AD26"/>
  <c r="T26" s="1"/>
  <c r="S26"/>
  <c r="B26"/>
  <c r="AD24"/>
  <c r="T24"/>
  <c r="S24"/>
  <c r="B24"/>
  <c r="AE22"/>
  <c r="AD22"/>
  <c r="T22"/>
  <c r="S22"/>
  <c r="B22"/>
  <c r="AE20"/>
  <c r="T20" s="1"/>
  <c r="AD20"/>
  <c r="S20"/>
  <c r="B20"/>
  <c r="A20"/>
  <c r="A22" s="1"/>
  <c r="A24" s="1"/>
  <c r="A26" s="1"/>
  <c r="A28" s="1"/>
  <c r="AF18"/>
  <c r="AE18"/>
  <c r="AD18"/>
  <c r="T18" s="1"/>
  <c r="S18"/>
  <c r="B18"/>
  <c r="S12"/>
  <c r="AD12" s="1"/>
  <c r="T12" s="1"/>
  <c r="B12"/>
  <c r="S11"/>
  <c r="AD11" s="1"/>
  <c r="T11" s="1"/>
  <c r="B11"/>
  <c r="S10"/>
  <c r="AD10" s="1"/>
  <c r="T10" s="1"/>
  <c r="B10"/>
  <c r="AD9"/>
  <c r="T9" s="1"/>
  <c r="S9"/>
  <c r="B9"/>
  <c r="S8"/>
  <c r="AD8" s="1"/>
  <c r="T8" s="1"/>
  <c r="B8"/>
  <c r="S7"/>
  <c r="AD7" s="1"/>
  <c r="T7" s="1"/>
  <c r="B7"/>
  <c r="A7"/>
  <c r="A8" s="1"/>
  <c r="A9" s="1"/>
  <c r="A10" s="1"/>
  <c r="A11" s="1"/>
  <c r="A12" s="1"/>
  <c r="S6"/>
  <c r="AD6" s="1"/>
  <c r="T6" s="1"/>
  <c r="C13" s="1"/>
  <c r="AD73" s="1"/>
  <c r="B6"/>
  <c r="U2"/>
  <c r="AD55" i="5"/>
  <c r="AD49"/>
  <c r="C13" i="31" l="1"/>
  <c r="AD73" s="1"/>
  <c r="C30"/>
  <c r="AD74" s="1"/>
  <c r="C61"/>
  <c r="AD75" s="1"/>
  <c r="C30" i="30"/>
  <c r="AD74" s="1"/>
  <c r="C61"/>
  <c r="AD75" s="1"/>
  <c r="C70" s="1"/>
  <c r="C30" i="29"/>
  <c r="AD74" s="1"/>
  <c r="C61"/>
  <c r="AD75" s="1"/>
  <c r="C13"/>
  <c r="AD73" s="1"/>
  <c r="C13" i="28"/>
  <c r="AD73" s="1"/>
  <c r="C30"/>
  <c r="AD74" s="1"/>
  <c r="C30" i="27"/>
  <c r="AD74" s="1"/>
  <c r="C61"/>
  <c r="AD75" s="1"/>
  <c r="C13"/>
  <c r="AD73" s="1"/>
  <c r="C30" i="25"/>
  <c r="AD74" s="1"/>
  <c r="C70" s="1"/>
  <c r="C61"/>
  <c r="AD75" s="1"/>
  <c r="C61" i="24"/>
  <c r="AD75" s="1"/>
  <c r="C30"/>
  <c r="AD74" s="1"/>
  <c r="C70" s="1"/>
  <c r="C30" i="23"/>
  <c r="AD74" s="1"/>
  <c r="C70" s="1"/>
  <c r="C61"/>
  <c r="AD75" s="1"/>
  <c r="C61" i="22"/>
  <c r="AD75" s="1"/>
  <c r="C70" s="1"/>
  <c r="C61" i="21"/>
  <c r="AD75" s="1"/>
  <c r="C70"/>
  <c r="C30"/>
  <c r="AD74" s="1"/>
  <c r="C13" i="18"/>
  <c r="AD73" s="1"/>
  <c r="C30"/>
  <c r="AD74" s="1"/>
  <c r="C61" i="17"/>
  <c r="AD75" s="1"/>
  <c r="C30"/>
  <c r="AD74" s="1"/>
  <c r="C70" s="1"/>
  <c r="AD59" i="5"/>
  <c r="AD57"/>
  <c r="AE53"/>
  <c r="AD53"/>
  <c r="AE51"/>
  <c r="AD51"/>
  <c r="AD47"/>
  <c r="AF45"/>
  <c r="AE45"/>
  <c r="AD45"/>
  <c r="AF43"/>
  <c r="AE43"/>
  <c r="AD43"/>
  <c r="AF41"/>
  <c r="AE41"/>
  <c r="AD41"/>
  <c r="AG39"/>
  <c r="AF39"/>
  <c r="AE39"/>
  <c r="AD39"/>
  <c r="AE37"/>
  <c r="AD37"/>
  <c r="AE35"/>
  <c r="AD35"/>
  <c r="AD28"/>
  <c r="AD26"/>
  <c r="AD24"/>
  <c r="AE22"/>
  <c r="AD22"/>
  <c r="AE20"/>
  <c r="AD20"/>
  <c r="AF18"/>
  <c r="AE18"/>
  <c r="AD18"/>
  <c r="C70" i="31" l="1"/>
  <c r="C70" i="29"/>
  <c r="C70" i="28"/>
  <c r="C70" i="27"/>
  <c r="C70" i="18"/>
  <c r="T18" i="5"/>
  <c r="T28"/>
  <c r="T24"/>
  <c r="T22"/>
  <c r="L21" i="4" l="1"/>
  <c r="O42"/>
  <c r="R42"/>
  <c r="Q42"/>
  <c r="P42"/>
  <c r="N42"/>
  <c r="M42"/>
  <c r="L42"/>
  <c r="K42"/>
  <c r="J42"/>
  <c r="I42"/>
  <c r="H42"/>
  <c r="G42"/>
  <c r="F42"/>
  <c r="E42"/>
  <c r="R41"/>
  <c r="Q41"/>
  <c r="P41"/>
  <c r="O41"/>
  <c r="N41"/>
  <c r="M41"/>
  <c r="L41"/>
  <c r="K41"/>
  <c r="J41"/>
  <c r="I41"/>
  <c r="H41"/>
  <c r="G41"/>
  <c r="F41"/>
  <c r="E41"/>
  <c r="R40"/>
  <c r="Q40"/>
  <c r="P40"/>
  <c r="O40"/>
  <c r="N40"/>
  <c r="M40"/>
  <c r="L40"/>
  <c r="K40"/>
  <c r="J40"/>
  <c r="I40"/>
  <c r="H40"/>
  <c r="G40"/>
  <c r="F40"/>
  <c r="E40"/>
  <c r="R37"/>
  <c r="Q37"/>
  <c r="P37"/>
  <c r="O37"/>
  <c r="N37"/>
  <c r="M37"/>
  <c r="L37"/>
  <c r="K37"/>
  <c r="J37"/>
  <c r="I37"/>
  <c r="H37"/>
  <c r="G37"/>
  <c r="F37"/>
  <c r="E37"/>
  <c r="R36"/>
  <c r="Q36"/>
  <c r="P36"/>
  <c r="O36"/>
  <c r="N36"/>
  <c r="M36"/>
  <c r="L36"/>
  <c r="K36"/>
  <c r="J36"/>
  <c r="I36"/>
  <c r="H36"/>
  <c r="G36"/>
  <c r="F36"/>
  <c r="E36"/>
  <c r="R35"/>
  <c r="Q35"/>
  <c r="P35"/>
  <c r="O35"/>
  <c r="N35"/>
  <c r="M35"/>
  <c r="L35"/>
  <c r="K35"/>
  <c r="J35"/>
  <c r="I35"/>
  <c r="H35"/>
  <c r="G35"/>
  <c r="F35"/>
  <c r="E35"/>
  <c r="R34"/>
  <c r="Q34"/>
  <c r="P34"/>
  <c r="O34"/>
  <c r="N34"/>
  <c r="M34"/>
  <c r="L34"/>
  <c r="K34"/>
  <c r="J34"/>
  <c r="I34"/>
  <c r="H34"/>
  <c r="G34"/>
  <c r="F34"/>
  <c r="E34"/>
  <c r="R33"/>
  <c r="Q33"/>
  <c r="P33"/>
  <c r="O33"/>
  <c r="N33"/>
  <c r="M33"/>
  <c r="L33"/>
  <c r="K33"/>
  <c r="J33"/>
  <c r="I33"/>
  <c r="H33"/>
  <c r="G33"/>
  <c r="F33"/>
  <c r="E33"/>
  <c r="R32"/>
  <c r="Q32"/>
  <c r="P32"/>
  <c r="O32"/>
  <c r="N32"/>
  <c r="M32"/>
  <c r="L32"/>
  <c r="K32"/>
  <c r="J32"/>
  <c r="I32"/>
  <c r="H32"/>
  <c r="G32"/>
  <c r="F32"/>
  <c r="E32"/>
  <c r="R31"/>
  <c r="Q31"/>
  <c r="P31"/>
  <c r="O31"/>
  <c r="N31"/>
  <c r="M31"/>
  <c r="L31"/>
  <c r="K31"/>
  <c r="J31"/>
  <c r="I31"/>
  <c r="H31"/>
  <c r="G31"/>
  <c r="F31"/>
  <c r="E31"/>
  <c r="R30"/>
  <c r="Q30"/>
  <c r="P30"/>
  <c r="O30"/>
  <c r="N30"/>
  <c r="M30"/>
  <c r="L30"/>
  <c r="K30"/>
  <c r="J30"/>
  <c r="I30"/>
  <c r="H30"/>
  <c r="G30"/>
  <c r="F30"/>
  <c r="E30"/>
  <c r="R29"/>
  <c r="Q29"/>
  <c r="P29"/>
  <c r="O29"/>
  <c r="N29"/>
  <c r="M29"/>
  <c r="L29"/>
  <c r="K29"/>
  <c r="J29"/>
  <c r="I29"/>
  <c r="H29"/>
  <c r="G29"/>
  <c r="F29"/>
  <c r="E29"/>
  <c r="R28"/>
  <c r="Q28"/>
  <c r="P28"/>
  <c r="O28"/>
  <c r="N28"/>
  <c r="M28"/>
  <c r="L28"/>
  <c r="K28"/>
  <c r="J28"/>
  <c r="I28"/>
  <c r="H28"/>
  <c r="G28"/>
  <c r="F28"/>
  <c r="E28"/>
  <c r="R27"/>
  <c r="Q27"/>
  <c r="P27"/>
  <c r="O27"/>
  <c r="N27"/>
  <c r="M27"/>
  <c r="L27"/>
  <c r="K27"/>
  <c r="J27"/>
  <c r="I27"/>
  <c r="H27"/>
  <c r="G27"/>
  <c r="F27"/>
  <c r="E27"/>
  <c r="R26"/>
  <c r="Q26"/>
  <c r="P26"/>
  <c r="O26"/>
  <c r="N26"/>
  <c r="M26"/>
  <c r="L26"/>
  <c r="K26"/>
  <c r="J26"/>
  <c r="I26"/>
  <c r="H26"/>
  <c r="G26"/>
  <c r="F26"/>
  <c r="E26"/>
  <c r="R25"/>
  <c r="Q25"/>
  <c r="P25"/>
  <c r="O25"/>
  <c r="N25"/>
  <c r="M25"/>
  <c r="L25"/>
  <c r="K25"/>
  <c r="J25"/>
  <c r="I25"/>
  <c r="H25"/>
  <c r="G25"/>
  <c r="F25"/>
  <c r="E25"/>
  <c r="R24"/>
  <c r="Q24"/>
  <c r="P24"/>
  <c r="O24"/>
  <c r="N24"/>
  <c r="M24"/>
  <c r="L24"/>
  <c r="K24"/>
  <c r="J24"/>
  <c r="I24"/>
  <c r="H24"/>
  <c r="G24"/>
  <c r="F24"/>
  <c r="E24"/>
  <c r="R20"/>
  <c r="Q20"/>
  <c r="P20"/>
  <c r="N20"/>
  <c r="M20"/>
  <c r="L20"/>
  <c r="K20"/>
  <c r="J20"/>
  <c r="I20"/>
  <c r="H20"/>
  <c r="G20"/>
  <c r="F20"/>
  <c r="E20"/>
  <c r="R19"/>
  <c r="Q19"/>
  <c r="P19"/>
  <c r="N19"/>
  <c r="M19"/>
  <c r="L19"/>
  <c r="K19"/>
  <c r="J19"/>
  <c r="I19"/>
  <c r="H19"/>
  <c r="G19"/>
  <c r="F19"/>
  <c r="E19"/>
  <c r="R18"/>
  <c r="Q18"/>
  <c r="P18"/>
  <c r="N18"/>
  <c r="M18"/>
  <c r="L18"/>
  <c r="K18"/>
  <c r="J18"/>
  <c r="I18"/>
  <c r="H18"/>
  <c r="G18"/>
  <c r="F18"/>
  <c r="E18"/>
  <c r="R17"/>
  <c r="Q17"/>
  <c r="P17"/>
  <c r="N17"/>
  <c r="M17"/>
  <c r="L17"/>
  <c r="K17"/>
  <c r="J17"/>
  <c r="I17"/>
  <c r="H17"/>
  <c r="G17"/>
  <c r="F17"/>
  <c r="E17"/>
  <c r="R16"/>
  <c r="Q16"/>
  <c r="P16"/>
  <c r="N16"/>
  <c r="M16"/>
  <c r="L16"/>
  <c r="K16"/>
  <c r="J16"/>
  <c r="I16"/>
  <c r="H16"/>
  <c r="G16"/>
  <c r="F16"/>
  <c r="E16"/>
  <c r="R15"/>
  <c r="Q15"/>
  <c r="P15"/>
  <c r="N15"/>
  <c r="M15"/>
  <c r="L15"/>
  <c r="K15"/>
  <c r="J15"/>
  <c r="I15"/>
  <c r="H15"/>
  <c r="G15"/>
  <c r="F15"/>
  <c r="E15"/>
  <c r="R11"/>
  <c r="Q11"/>
  <c r="P11"/>
  <c r="O11"/>
  <c r="N11"/>
  <c r="M11"/>
  <c r="L11"/>
  <c r="K11"/>
  <c r="J11"/>
  <c r="I11"/>
  <c r="H11"/>
  <c r="G11"/>
  <c r="F11"/>
  <c r="E11"/>
  <c r="R10"/>
  <c r="Q10"/>
  <c r="P10"/>
  <c r="O10"/>
  <c r="N10"/>
  <c r="M10"/>
  <c r="L10"/>
  <c r="K10"/>
  <c r="J10"/>
  <c r="I10"/>
  <c r="H10"/>
  <c r="G10"/>
  <c r="F10"/>
  <c r="E10"/>
  <c r="R9"/>
  <c r="Q9"/>
  <c r="P9"/>
  <c r="O9"/>
  <c r="N9"/>
  <c r="M9"/>
  <c r="L9"/>
  <c r="K9"/>
  <c r="J9"/>
  <c r="I9"/>
  <c r="H9"/>
  <c r="G9"/>
  <c r="F9"/>
  <c r="E9"/>
  <c r="R8"/>
  <c r="Q8"/>
  <c r="P8"/>
  <c r="O8"/>
  <c r="N8"/>
  <c r="M8"/>
  <c r="L8"/>
  <c r="K8"/>
  <c r="J8"/>
  <c r="I8"/>
  <c r="H8"/>
  <c r="G8"/>
  <c r="F8"/>
  <c r="E8"/>
  <c r="R7"/>
  <c r="Q7"/>
  <c r="P7"/>
  <c r="O7"/>
  <c r="N7"/>
  <c r="M7"/>
  <c r="L7"/>
  <c r="K7"/>
  <c r="J7"/>
  <c r="I7"/>
  <c r="H7"/>
  <c r="G7"/>
  <c r="F7"/>
  <c r="E7"/>
  <c r="R6"/>
  <c r="Q6"/>
  <c r="P6"/>
  <c r="O6"/>
  <c r="N6"/>
  <c r="M6"/>
  <c r="L6"/>
  <c r="K6"/>
  <c r="J6"/>
  <c r="I6"/>
  <c r="H6"/>
  <c r="G6"/>
  <c r="F6"/>
  <c r="E6"/>
  <c r="R5"/>
  <c r="Q5"/>
  <c r="P5"/>
  <c r="O5"/>
  <c r="N5"/>
  <c r="M5"/>
  <c r="L5"/>
  <c r="K5"/>
  <c r="J5"/>
  <c r="I5"/>
  <c r="H5"/>
  <c r="G5"/>
  <c r="F5"/>
  <c r="E5"/>
  <c r="R21"/>
  <c r="Q21"/>
  <c r="P21"/>
  <c r="N21"/>
  <c r="M21"/>
  <c r="K21"/>
  <c r="J21"/>
  <c r="I21"/>
  <c r="H21"/>
  <c r="G21"/>
  <c r="F21"/>
  <c r="E21"/>
  <c r="O20"/>
  <c r="O19"/>
  <c r="O18"/>
  <c r="O16"/>
  <c r="L44"/>
  <c r="I44"/>
  <c r="T51" i="5" l="1"/>
  <c r="T43"/>
  <c r="T39"/>
  <c r="O17" i="4"/>
  <c r="O15"/>
  <c r="R44"/>
  <c r="Q44"/>
  <c r="P44"/>
  <c r="N44"/>
  <c r="M44"/>
  <c r="K44"/>
  <c r="H44"/>
  <c r="G44"/>
  <c r="F44"/>
  <c r="O21" l="1"/>
  <c r="J44"/>
  <c r="E44"/>
  <c r="O44" l="1"/>
  <c r="B28" i="5"/>
  <c r="P3" i="33" l="1"/>
  <c r="O3"/>
  <c r="N3"/>
  <c r="M3"/>
  <c r="L3"/>
  <c r="K3"/>
  <c r="J3"/>
  <c r="I3"/>
  <c r="H3"/>
  <c r="G3"/>
  <c r="F3"/>
  <c r="E3"/>
  <c r="D3"/>
  <c r="C3"/>
  <c r="B3"/>
  <c r="P2"/>
  <c r="O2"/>
  <c r="N2"/>
  <c r="M2"/>
  <c r="L2"/>
  <c r="K2"/>
  <c r="J2"/>
  <c r="I2"/>
  <c r="H2"/>
  <c r="G2"/>
  <c r="F2"/>
  <c r="E2"/>
  <c r="D2"/>
  <c r="C2"/>
  <c r="B2"/>
  <c r="D7" i="3" l="1"/>
  <c r="D6"/>
  <c r="D5"/>
  <c r="D4"/>
  <c r="D3"/>
  <c r="C43"/>
  <c r="C42"/>
  <c r="B41"/>
  <c r="C40"/>
  <c r="C39"/>
  <c r="C38"/>
  <c r="C37"/>
  <c r="C36"/>
  <c r="C35"/>
  <c r="C34"/>
  <c r="C33"/>
  <c r="C32"/>
  <c r="C31"/>
  <c r="C30"/>
  <c r="C29"/>
  <c r="C28"/>
  <c r="B27"/>
  <c r="C26"/>
  <c r="C25"/>
  <c r="C24"/>
  <c r="C23"/>
  <c r="C22"/>
  <c r="C21"/>
  <c r="B20"/>
  <c r="B12"/>
  <c r="C19"/>
  <c r="C18"/>
  <c r="C17"/>
  <c r="C16"/>
  <c r="C15"/>
  <c r="C14"/>
  <c r="C13"/>
  <c r="T140" i="4" l="1"/>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S140"/>
  <c r="S139"/>
  <c r="S138"/>
  <c r="S137"/>
  <c r="S136"/>
  <c r="S135"/>
  <c r="S134"/>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R12"/>
  <c r="R3"/>
  <c r="R2"/>
  <c r="R48" s="1"/>
  <c r="Q12"/>
  <c r="Q3"/>
  <c r="Q2"/>
  <c r="Q48" s="1"/>
  <c r="P12"/>
  <c r="P3"/>
  <c r="P2"/>
  <c r="P48" s="1"/>
  <c r="O12"/>
  <c r="O3"/>
  <c r="O2"/>
  <c r="N3" l="1"/>
  <c r="N2"/>
  <c r="M12"/>
  <c r="M3"/>
  <c r="M2"/>
  <c r="L12"/>
  <c r="L3"/>
  <c r="L2"/>
  <c r="K12"/>
  <c r="K3"/>
  <c r="K2"/>
  <c r="J12"/>
  <c r="J3"/>
  <c r="J2"/>
  <c r="I3"/>
  <c r="I2"/>
  <c r="H3"/>
  <c r="H2"/>
  <c r="G12"/>
  <c r="G3"/>
  <c r="G2"/>
  <c r="F12"/>
  <c r="F3"/>
  <c r="F2"/>
  <c r="E3"/>
  <c r="E2"/>
  <c r="N12" l="1"/>
  <c r="B67" i="5"/>
  <c r="B66"/>
  <c r="S67"/>
  <c r="AD67" s="1"/>
  <c r="T67" s="1"/>
  <c r="D41" i="4" s="1"/>
  <c r="A67" i="5"/>
  <c r="S66"/>
  <c r="AD66" s="1"/>
  <c r="T66" s="1"/>
  <c r="D40" i="4" s="1"/>
  <c r="B59" i="5"/>
  <c r="B57"/>
  <c r="B55"/>
  <c r="B53"/>
  <c r="B51"/>
  <c r="B49"/>
  <c r="B47"/>
  <c r="B45"/>
  <c r="B43"/>
  <c r="B41"/>
  <c r="B39"/>
  <c r="B37"/>
  <c r="B35"/>
  <c r="B25" i="4"/>
  <c r="B26" s="1"/>
  <c r="B27" s="1"/>
  <c r="B28" s="1"/>
  <c r="B29" s="1"/>
  <c r="B30" s="1"/>
  <c r="B31" s="1"/>
  <c r="B32" s="1"/>
  <c r="B33" s="1"/>
  <c r="S59" i="5"/>
  <c r="T59" s="1"/>
  <c r="S57"/>
  <c r="T57" s="1"/>
  <c r="S55"/>
  <c r="T55" s="1"/>
  <c r="S53"/>
  <c r="T53" s="1"/>
  <c r="S51"/>
  <c r="D32" i="4" s="1"/>
  <c r="S49" i="5"/>
  <c r="T49" s="1"/>
  <c r="S47"/>
  <c r="T47" s="1"/>
  <c r="S45"/>
  <c r="T45" s="1"/>
  <c r="S43"/>
  <c r="D28" i="4" s="1"/>
  <c r="S41" i="5"/>
  <c r="T41" s="1"/>
  <c r="S39"/>
  <c r="D26" i="4" s="1"/>
  <c r="S37" i="5"/>
  <c r="T37" s="1"/>
  <c r="S35"/>
  <c r="T35" s="1"/>
  <c r="D25" i="4" l="1"/>
  <c r="D24"/>
  <c r="D35"/>
  <c r="D34"/>
  <c r="D33"/>
  <c r="D31"/>
  <c r="D30"/>
  <c r="D29"/>
  <c r="D27"/>
  <c r="I12"/>
  <c r="H12"/>
  <c r="E12"/>
  <c r="C68" i="5"/>
  <c r="AD76" s="1"/>
  <c r="U2"/>
  <c r="B6"/>
  <c r="S6"/>
  <c r="AD6" s="1"/>
  <c r="A7"/>
  <c r="A8" s="1"/>
  <c r="A9" s="1"/>
  <c r="A10" s="1"/>
  <c r="A11" s="1"/>
  <c r="A12" s="1"/>
  <c r="B7"/>
  <c r="S7"/>
  <c r="AD7" s="1"/>
  <c r="B8"/>
  <c r="S8"/>
  <c r="AD8" s="1"/>
  <c r="B9"/>
  <c r="S9"/>
  <c r="AD9" s="1"/>
  <c r="B10"/>
  <c r="S10"/>
  <c r="AD10" s="1"/>
  <c r="B11"/>
  <c r="S11"/>
  <c r="AD11" s="1"/>
  <c r="B12"/>
  <c r="S12"/>
  <c r="AD12" s="1"/>
  <c r="B18"/>
  <c r="S18"/>
  <c r="A20"/>
  <c r="A22" s="1"/>
  <c r="A24" s="1"/>
  <c r="A26" s="1"/>
  <c r="A28" s="1"/>
  <c r="B20"/>
  <c r="S20"/>
  <c r="T20" s="1"/>
  <c r="B22"/>
  <c r="S22"/>
  <c r="D17" i="4" s="1"/>
  <c r="B24" i="5"/>
  <c r="S24"/>
  <c r="B26"/>
  <c r="S26"/>
  <c r="T26" s="1"/>
  <c r="S28"/>
  <c r="A37"/>
  <c r="A39" s="1"/>
  <c r="A41" s="1"/>
  <c r="A43" s="1"/>
  <c r="A45" s="1"/>
  <c r="A47" s="1"/>
  <c r="A49" s="1"/>
  <c r="A51" s="1"/>
  <c r="A53" s="1"/>
  <c r="D2" i="4"/>
  <c r="D48" s="1"/>
  <c r="H48"/>
  <c r="I48"/>
  <c r="K48"/>
  <c r="L48"/>
  <c r="O48"/>
  <c r="D3"/>
  <c r="E48"/>
  <c r="F48"/>
  <c r="G48"/>
  <c r="J48"/>
  <c r="M48"/>
  <c r="N48"/>
  <c r="C61" i="5" l="1"/>
  <c r="AD75" s="1"/>
  <c r="T12"/>
  <c r="D11" i="4" s="1"/>
  <c r="D10"/>
  <c r="T11" i="5"/>
  <c r="T10"/>
  <c r="D9" i="4" s="1"/>
  <c r="D8"/>
  <c r="T9" i="5"/>
  <c r="T8"/>
  <c r="D7" i="4" s="1"/>
  <c r="T7" i="5"/>
  <c r="D6" i="4" s="1"/>
  <c r="D5"/>
  <c r="T6" i="5"/>
  <c r="D20" i="4"/>
  <c r="D19"/>
  <c r="D18"/>
  <c r="D16"/>
  <c r="D42"/>
  <c r="D36"/>
  <c r="C30" i="5" l="1"/>
  <c r="AD74" s="1"/>
  <c r="C13"/>
  <c r="D37" i="4"/>
  <c r="D15"/>
  <c r="D12" l="1"/>
  <c r="AD73" i="5"/>
  <c r="C70" s="1"/>
  <c r="D44" i="4" s="1"/>
  <c r="D21"/>
</calcChain>
</file>

<file path=xl/sharedStrings.xml><?xml version="1.0" encoding="utf-8"?>
<sst xmlns="http://schemas.openxmlformats.org/spreadsheetml/2006/main" count="3052" uniqueCount="215">
  <si>
    <t>#</t>
  </si>
  <si>
    <t># of</t>
  </si>
  <si>
    <t>#Tasks</t>
  </si>
  <si>
    <t>(DL, ADL or Parent)</t>
  </si>
  <si>
    <t>(Wolf Activities)</t>
  </si>
  <si>
    <t>Achievement Earned Status:</t>
  </si>
  <si>
    <t>Achievement:</t>
  </si>
  <si>
    <t>ACHIEVMENT</t>
  </si>
  <si>
    <t>Achv. Rules:</t>
  </si>
  <si>
    <t>Activity Description:</t>
  </si>
  <si>
    <t>Activity Leader(s)</t>
  </si>
  <si>
    <t>Activity Tracking:</t>
  </si>
  <si>
    <t>Address</t>
  </si>
  <si>
    <t>As of:</t>
  </si>
  <si>
    <t>Assistant Den Leader(s):</t>
  </si>
  <si>
    <t>Attendance Tracking:</t>
  </si>
  <si>
    <t>ATTENDANCE:</t>
  </si>
  <si>
    <t>Avail</t>
  </si>
  <si>
    <t>Bobcat</t>
  </si>
  <si>
    <t>Child Protection</t>
  </si>
  <si>
    <t>Cub Scout Handshake</t>
  </si>
  <si>
    <t>Cub Scout Motto</t>
  </si>
  <si>
    <t>Cub Scout Salute</t>
  </si>
  <si>
    <t>Cub Scout Sign</t>
  </si>
  <si>
    <t>Cubs:   1</t>
  </si>
  <si>
    <t>Date</t>
  </si>
  <si>
    <t>DATE:</t>
  </si>
  <si>
    <t>Decision Table</t>
  </si>
  <si>
    <t>Den</t>
  </si>
  <si>
    <t>Den Leader</t>
  </si>
  <si>
    <t>Den Leader's Name:</t>
  </si>
  <si>
    <t>DEN STATUS</t>
  </si>
  <si>
    <t>Earned</t>
  </si>
  <si>
    <t>E-Mail</t>
  </si>
  <si>
    <t>Fill in an "X" to show completed tasks:</t>
  </si>
  <si>
    <t>First</t>
  </si>
  <si>
    <t>First Meeting</t>
  </si>
  <si>
    <t>Grow Something</t>
  </si>
  <si>
    <t>Home</t>
  </si>
  <si>
    <t>Key:</t>
  </si>
  <si>
    <t>Last</t>
  </si>
  <si>
    <t>Last Wolf Meeting</t>
  </si>
  <si>
    <t>Meeting Dates</t>
  </si>
  <si>
    <t>Name</t>
  </si>
  <si>
    <t>Name (Boy/Parents)</t>
  </si>
  <si>
    <t>Name:</t>
  </si>
  <si>
    <t>No.</t>
  </si>
  <si>
    <t>Notes:</t>
  </si>
  <si>
    <t>Phone</t>
  </si>
  <si>
    <t>Req'd</t>
  </si>
  <si>
    <t>Requirements To Do</t>
  </si>
  <si>
    <t>Second</t>
  </si>
  <si>
    <t>Term</t>
  </si>
  <si>
    <t>Terms</t>
  </si>
  <si>
    <t>What</t>
  </si>
  <si>
    <t>Wolf Den Meeting Planner</t>
  </si>
  <si>
    <t>Wolf Den People Planner</t>
  </si>
  <si>
    <t>Scout Oath</t>
  </si>
  <si>
    <t>Scout Law</t>
  </si>
  <si>
    <t>Call of the Wild</t>
  </si>
  <si>
    <t>Council Fire</t>
  </si>
  <si>
    <t>Duty to God Footsteps</t>
  </si>
  <si>
    <t>Howling at the Moon</t>
  </si>
  <si>
    <t>Paws on the Path</t>
  </si>
  <si>
    <t>Running with the Pack</t>
  </si>
  <si>
    <t>Adventures in Coins</t>
  </si>
  <si>
    <t>Air of the Wolf</t>
  </si>
  <si>
    <t>Code of the Wolf</t>
  </si>
  <si>
    <t>Collections &amp; Hobbies</t>
  </si>
  <si>
    <t>Cubs Who Care</t>
  </si>
  <si>
    <t>Digging in the Past</t>
  </si>
  <si>
    <t>Finding Your Way</t>
  </si>
  <si>
    <t>Germs Alive!</t>
  </si>
  <si>
    <t>Hometown Heroes</t>
  </si>
  <si>
    <t>Motor Away</t>
  </si>
  <si>
    <t>Paws of Skill</t>
  </si>
  <si>
    <t>Spirit of the Water</t>
  </si>
  <si>
    <t>CORE Adventures</t>
  </si>
  <si>
    <t>ELECTIVE Adventures</t>
  </si>
  <si>
    <t>Elec. Rules:</t>
  </si>
  <si>
    <t>Core Earned Status:</t>
  </si>
  <si>
    <t>Elective Earned Status:</t>
  </si>
  <si>
    <t>Wolf Core Advenuture</t>
  </si>
  <si>
    <t>Wolf Elective Advenuture</t>
  </si>
  <si>
    <t>WOLF CORE ADVENTURES:</t>
  </si>
  <si>
    <t>WOLF ELECTIVE ADVENTURES:</t>
  </si>
  <si>
    <t>CORE Adventures:</t>
  </si>
  <si>
    <t>ELECTIVE Adventures:</t>
  </si>
  <si>
    <t>BOBCAT Requirements:</t>
  </si>
  <si>
    <t>BOBCAT Earned:</t>
  </si>
  <si>
    <t>CORE Completed:</t>
  </si>
  <si>
    <t>ELECTIVE Completed:</t>
  </si>
  <si>
    <t>Cyber Chip</t>
  </si>
  <si>
    <t>OTHER Requirements:</t>
  </si>
  <si>
    <t xml:space="preserve">BOBCAT BADGE:  </t>
  </si>
  <si>
    <t xml:space="preserve">CORE COMPLETED:  </t>
  </si>
  <si>
    <t xml:space="preserve">ELECTIVE COMPLETED:  </t>
  </si>
  <si>
    <t xml:space="preserve">OTHER COMPLETED:  </t>
  </si>
  <si>
    <t xml:space="preserve">WOLF RANK EARNED:  </t>
  </si>
  <si>
    <t>WOLF Rank Earned:</t>
  </si>
  <si>
    <t>Other</t>
  </si>
  <si>
    <t>Wolf Rank</t>
  </si>
  <si>
    <t>Core</t>
  </si>
  <si>
    <t>Elective</t>
  </si>
  <si>
    <t>Awarded</t>
  </si>
  <si>
    <t>DO NOT MODIFY TABLES BELOW</t>
  </si>
  <si>
    <t>BOBCAT:  (Note: Bobcat must be earned before any other rank but must only be earned once).</t>
  </si>
  <si>
    <t>WOLF OTHER:</t>
  </si>
  <si>
    <t>OTHER Completed:</t>
  </si>
  <si>
    <t>TYPE:</t>
  </si>
  <si>
    <t>ACTIVITY:</t>
  </si>
  <si>
    <t>REQs:</t>
  </si>
  <si>
    <t xml:space="preserve">Pack:  </t>
  </si>
  <si>
    <t xml:space="preserve">Den:  </t>
  </si>
  <si>
    <t xml:space="preserve">Sponsor:  </t>
  </si>
  <si>
    <t xml:space="preserve">Regular Meeting Day / Time:  </t>
  </si>
  <si>
    <t xml:space="preserve">Regular Meeting Place:  </t>
  </si>
  <si>
    <t>1 - Often times filling this page out first makes it easier to identify a Den Leader.</t>
  </si>
  <si>
    <t>2 - Each month should have 2 or 3 Den Meetings and a Pack Meeting.</t>
  </si>
  <si>
    <t>3 - Do not forget Bobcat requirements for those that need them.</t>
  </si>
  <si>
    <t>4 - Read the handbook to help understand the program.</t>
  </si>
  <si>
    <t>5 - Attend all available training to better understand the Scouting program and provide a good program.</t>
  </si>
  <si>
    <t>Find the most convenient day, time,</t>
  </si>
  <si>
    <t>place for all families.</t>
  </si>
  <si>
    <t xml:space="preserve">Sponsoring Organization:  </t>
  </si>
  <si>
    <t>Revision History:</t>
  </si>
  <si>
    <t>Version 1.0 (2014)</t>
  </si>
  <si>
    <t>This spreadsheet incorporates Cub Scout rank requirements that are effective starting June 1, 2015.</t>
  </si>
  <si>
    <t>Placeholder sheet for other common awards was developed.  The Pack's Advancement Chair is the official record keeper for the Pack.  This sheet is meant to be a convience for Den Leaders wishing to also keep track of this information.</t>
  </si>
  <si>
    <t>Cub Scout Bobcat and Wolf Requirements Tracking Sheet Revision History</t>
  </si>
  <si>
    <t>General</t>
  </si>
  <si>
    <t>Each sheet is protected.  This is meant to help everyone (even inexperienced Excel users) use this spreadsheet and not accidentally overwrite formulas.</t>
  </si>
  <si>
    <t>All white cells are meant for user input.</t>
  </si>
  <si>
    <t>All yellow cells contain static text or contain formulas.  These are write protected and may not be modified by the user.</t>
  </si>
  <si>
    <t>It is recommended you not modify the overall structure of this spreadsheet unless you are an experienced Excel user and understand how one cell can affect others by the use of formulas.</t>
  </si>
  <si>
    <t>Enter all requested information.</t>
  </si>
  <si>
    <t>This sheet can be used to help plan the program year.</t>
  </si>
  <si>
    <t>DenStatus</t>
  </si>
  <si>
    <t>Enter the date that Cub information was last updated.</t>
  </si>
  <si>
    <t>Hide any columns for Cubs you do not have in your Den.  For example if you have 10 boys in your Den, hide columns Cub11 through Cub15.  This will improve readability in both electronic and printed copy.</t>
  </si>
  <si>
    <t>Cub Sheets (Cub1-Cub15)</t>
  </si>
  <si>
    <t>Track individual Cub progress.  The overall status of your Den is easily viewed on the DenStatus sheet.</t>
  </si>
  <si>
    <t>Rename the Sheet tab from Cub to the boy's name.  This makes finding a boy's progress very easy.</t>
  </si>
  <si>
    <t>Hide any unused Cub sheets to improve navigation of this spreadsheet.  These sheets can then be unhidden if new boys join the Den.  Do NOT delete any sheets.</t>
  </si>
  <si>
    <t>Other Awards</t>
  </si>
  <si>
    <t>A Den Leader can track the Den's progress with other awards available to Cub Scouts.  The official Pack records will be kept by the Pack Advancement Chair.</t>
  </si>
  <si>
    <t>Cub Scout Bobcat and Wolf Requirements Tracking Sheet Instructions</t>
  </si>
  <si>
    <t>Description</t>
  </si>
  <si>
    <t>Outdoor Ethics</t>
  </si>
  <si>
    <t>Outdoor Activity Award</t>
  </si>
  <si>
    <t>Recruiter Strip</t>
  </si>
  <si>
    <t>Religious Emblem</t>
  </si>
  <si>
    <t>Whittling Chip</t>
  </si>
  <si>
    <t>World Conservation Award</t>
  </si>
  <si>
    <t>Summertime Activity Award</t>
  </si>
  <si>
    <t>BSA Family Member Award</t>
  </si>
  <si>
    <t xml:space="preserve">  = user data</t>
  </si>
  <si>
    <t>Freely use this spreadsheet.  If you find any errors or have suggested improvements, e-mail the author at TrackingSpreadsheetFeedback@gmail.com</t>
  </si>
  <si>
    <t>Author:  Scott Selhorst (Sunwatch District, Miami Valley Council, Ohio)</t>
  </si>
  <si>
    <t>Initial spreadsheet design was heavily influenced by tracking spreadsheets created by Rich Diesslin.</t>
  </si>
  <si>
    <t>Version 1.1 (2015)</t>
  </si>
  <si>
    <t>DenPlanner1 sheet - unhighlighted Den Leader name cells.  DenPlanner2 sheet - left justified cells D3:D7.  DenStatus sheet - Corrected formulas for Cub3 to Cub15 in Elective Adventures, Other Requirements, and Wolf Rank Earned sections.</t>
  </si>
  <si>
    <t>3a</t>
  </si>
  <si>
    <t>3b</t>
  </si>
  <si>
    <t>4a</t>
  </si>
  <si>
    <t>4b</t>
  </si>
  <si>
    <t>1a</t>
  </si>
  <si>
    <t>1b</t>
  </si>
  <si>
    <t>2a</t>
  </si>
  <si>
    <t>2b</t>
  </si>
  <si>
    <t>2c</t>
  </si>
  <si>
    <t>2d</t>
  </si>
  <si>
    <t>Cub1-Cub15 sheets - Listed all sub-requirements (e.g. 1a, 1b).  Corrected Council Fire requirements (one had been missed).  Corrected Duty to God Footsteps number of required tasks.  Reformatted for better readability.</t>
  </si>
  <si>
    <t>Version 2.0 (2016)</t>
  </si>
  <si>
    <t>1c</t>
  </si>
  <si>
    <t>1d</t>
  </si>
  <si>
    <t>1e</t>
  </si>
  <si>
    <t>3c</t>
  </si>
  <si>
    <t>4c</t>
  </si>
  <si>
    <t>2e</t>
  </si>
  <si>
    <t>Third</t>
  </si>
  <si>
    <t>Fourth</t>
  </si>
  <si>
    <t>Version 2.1 (2016)</t>
  </si>
  <si>
    <t>Fouth</t>
  </si>
  <si>
    <t>See www.scouting.org/cyberchip.aspx for Cyber Chip requirements.</t>
  </si>
  <si>
    <t>National Summertime Pack Award</t>
  </si>
  <si>
    <t>STEM / Nova - Science Everywhere</t>
  </si>
  <si>
    <t>STEM / Nova - Down and Dirty</t>
  </si>
  <si>
    <t>STEM / Nova - Nova WILD!</t>
  </si>
  <si>
    <t>STEM / Nova - Out of this World</t>
  </si>
  <si>
    <t>STEM / Nova - Tech Talk</t>
  </si>
  <si>
    <t>STEM / Nova - Swing!</t>
  </si>
  <si>
    <t>STEM / Nova - 1-2-3 Go!</t>
  </si>
  <si>
    <t>STEM / Nova - Supernova Award</t>
  </si>
  <si>
    <t>Reformatted print area of DenStatus sheet.  Added more user-editable cells on Other Awards sheet.  Minor reformatting on each Cub sheet.</t>
  </si>
  <si>
    <t>Renamed DenPlanner1 and DenPlannerII sheets to DenRoster and MeetingPlanner to more accurately indicate their intended purpose.</t>
  </si>
  <si>
    <t>DenRoster</t>
  </si>
  <si>
    <t>MeetingPlanner</t>
  </si>
  <si>
    <t>Refers to detailed Bobcat information filled out for each Cub on the following sheets.</t>
  </si>
  <si>
    <t>Refers to detailed Wolf information filled out for each Cub on the following sheets.</t>
  </si>
  <si>
    <t>Comments</t>
  </si>
  <si>
    <t>Use this sheet to track attendance for Den meetings and any other important activities for the Den.  The attendance section is located below the requirements status.</t>
  </si>
  <si>
    <t>This spreadsheet is based on Wolf requirements published by National BSA and made effective 11/30/2016.</t>
  </si>
  <si>
    <t>Revised Cub1-Cub15 sheets to match revised requirements made effective by National BSA on 11/30/16.</t>
  </si>
  <si>
    <t>e.g., hike</t>
  </si>
  <si>
    <t>e.g., service project at park</t>
  </si>
  <si>
    <t>Version 3.0 (2016)</t>
  </si>
  <si>
    <t>4d</t>
  </si>
  <si>
    <t>4e</t>
  </si>
  <si>
    <t>4f</t>
  </si>
  <si>
    <t>4-7</t>
  </si>
  <si>
    <t>NOTE:  Care must be taken by Den Leaders because the © 2015 handbook no longer matches these new requirements.  National BSA should publish new handbooks by fall 2017 to match the new requirements.  The new requirements are located at http://www.scouting.org/filestore/cubscouts/pdf/CubScout_Advancement_Modifications.pdf.</t>
  </si>
  <si>
    <t xml:space="preserve">  ------------------------------------------------------------------------------------------------------------------------&gt;</t>
  </si>
  <si>
    <t>Version 3.1 (2016)</t>
  </si>
  <si>
    <t>Corrected formulas for Germs Alive! and Motor Away on all Cub sheets.  My original formulas needed more (Germs Alive!) requirements and less requirements (Motor Away) than were really needed before giving credit for adventure completion.  Specific cells changed were C49, AD49 for Germs Alive! and C55, AD55, AE55, AH55 for Motor Away.</t>
  </si>
</sst>
</file>

<file path=xl/styles.xml><?xml version="1.0" encoding="utf-8"?>
<styleSheet xmlns="http://schemas.openxmlformats.org/spreadsheetml/2006/main">
  <numFmts count="2">
    <numFmt numFmtId="164" formatCode="m/d/yy"/>
    <numFmt numFmtId="165" formatCode="m/d/yy;@"/>
  </numFmts>
  <fonts count="12">
    <font>
      <sz val="10"/>
      <name val="Arial"/>
    </font>
    <font>
      <b/>
      <sz val="18"/>
      <name val="Arial"/>
      <family val="2"/>
    </font>
    <font>
      <b/>
      <sz val="12"/>
      <name val="Arial"/>
      <family val="2"/>
    </font>
    <font>
      <sz val="12"/>
      <name val="Arial"/>
      <family val="2"/>
    </font>
    <font>
      <b/>
      <sz val="10"/>
      <name val="Arial"/>
      <family val="2"/>
    </font>
    <font>
      <sz val="8"/>
      <name val="Arial"/>
      <family val="2"/>
    </font>
    <font>
      <b/>
      <sz val="10"/>
      <name val="Arial"/>
      <family val="2"/>
    </font>
    <font>
      <sz val="10"/>
      <name val="Arial"/>
      <family val="2"/>
    </font>
    <font>
      <sz val="10"/>
      <name val="Arial"/>
      <family val="2"/>
    </font>
    <font>
      <sz val="12"/>
      <name val="Arial"/>
      <family val="2"/>
    </font>
    <font>
      <b/>
      <sz val="12"/>
      <name val="Arial"/>
      <family val="2"/>
    </font>
    <font>
      <u/>
      <sz val="6"/>
      <color theme="10"/>
      <name val="Arial"/>
      <family val="2"/>
    </font>
  </fonts>
  <fills count="8">
    <fill>
      <patternFill patternType="none"/>
    </fill>
    <fill>
      <patternFill patternType="gray125"/>
    </fill>
    <fill>
      <patternFill patternType="solid">
        <fgColor indexed="23"/>
        <bgColor indexed="23"/>
      </patternFill>
    </fill>
    <fill>
      <patternFill patternType="solid">
        <fgColor indexed="43"/>
        <bgColor indexed="9"/>
      </patternFill>
    </fill>
    <fill>
      <patternFill patternType="solid">
        <fgColor theme="5" tint="0.79998168889431442"/>
        <bgColor indexed="64"/>
      </patternFill>
    </fill>
    <fill>
      <patternFill patternType="solid">
        <fgColor rgb="FFFFFFCC"/>
        <bgColor indexed="64"/>
      </patternFill>
    </fill>
    <fill>
      <patternFill patternType="solid">
        <fgColor rgb="FFFFFF99"/>
        <bgColor indexed="64"/>
      </patternFill>
    </fill>
    <fill>
      <patternFill patternType="solid">
        <fgColor rgb="FFFFFF99"/>
        <bgColor indexed="9"/>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1">
    <xf numFmtId="0" fontId="0" fillId="0" borderId="0"/>
    <xf numFmtId="4" fontId="8" fillId="0" borderId="0"/>
    <xf numFmtId="0" fontId="8" fillId="0" borderId="0"/>
    <xf numFmtId="0" fontId="8" fillId="2" borderId="0"/>
    <xf numFmtId="0" fontId="1" fillId="0" borderId="0"/>
    <xf numFmtId="0" fontId="8" fillId="0" borderId="0"/>
    <xf numFmtId="0" fontId="2" fillId="0" borderId="0"/>
    <xf numFmtId="3" fontId="8" fillId="0" borderId="0"/>
    <xf numFmtId="0" fontId="8" fillId="3" borderId="0">
      <alignment horizontal="center"/>
    </xf>
    <xf numFmtId="0" fontId="8" fillId="0" borderId="1">
      <alignment horizontal="left"/>
    </xf>
    <xf numFmtId="0" fontId="11" fillId="0" borderId="0" applyNumberFormat="0" applyFill="0" applyBorder="0" applyAlignment="0" applyProtection="0">
      <alignment vertical="top"/>
      <protection locked="0"/>
    </xf>
  </cellStyleXfs>
  <cellXfs count="306">
    <xf numFmtId="0" fontId="0" fillId="0" borderId="0" xfId="0"/>
    <xf numFmtId="0" fontId="8" fillId="0" borderId="0" xfId="1" applyNumberFormat="1" applyFill="1" applyAlignment="1" applyProtection="1">
      <alignment horizontal="left"/>
      <protection locked="0"/>
    </xf>
    <xf numFmtId="22" fontId="8" fillId="0" borderId="12" xfId="1" applyNumberFormat="1" applyFill="1" applyBorder="1" applyAlignment="1" applyProtection="1">
      <alignment horizontal="left"/>
      <protection locked="0"/>
    </xf>
    <xf numFmtId="0" fontId="8" fillId="0" borderId="15" xfId="1" applyNumberFormat="1" applyFill="1" applyBorder="1" applyAlignment="1" applyProtection="1">
      <alignment horizontal="left"/>
      <protection locked="0"/>
    </xf>
    <xf numFmtId="164" fontId="8" fillId="0" borderId="1" xfId="1" applyNumberFormat="1" applyFill="1" applyBorder="1" applyAlignment="1" applyProtection="1">
      <alignment horizontal="center"/>
      <protection locked="0"/>
    </xf>
    <xf numFmtId="164" fontId="8" fillId="0" borderId="2" xfId="1" applyNumberFormat="1" applyFill="1" applyBorder="1" applyAlignment="1" applyProtection="1">
      <alignment horizontal="center"/>
      <protection locked="0"/>
    </xf>
    <xf numFmtId="0" fontId="8" fillId="0" borderId="12" xfId="1" applyNumberFormat="1" applyFill="1" applyBorder="1" applyAlignment="1" applyProtection="1">
      <alignment horizontal="left"/>
      <protection locked="0"/>
    </xf>
    <xf numFmtId="0" fontId="7" fillId="0" borderId="1" xfId="1" applyNumberFormat="1" applyFont="1" applyFill="1" applyBorder="1" applyAlignment="1" applyProtection="1">
      <alignment horizontal="center"/>
      <protection locked="0"/>
    </xf>
    <xf numFmtId="0" fontId="7" fillId="0" borderId="13" xfId="1" applyNumberFormat="1" applyFont="1" applyFill="1" applyBorder="1" applyAlignment="1" applyProtection="1">
      <alignment horizontal="center"/>
      <protection locked="0"/>
    </xf>
    <xf numFmtId="0" fontId="8" fillId="0" borderId="0" xfId="1" applyNumberFormat="1" applyFill="1" applyAlignment="1" applyProtection="1">
      <alignment horizontal="left"/>
    </xf>
    <xf numFmtId="0" fontId="8" fillId="0" borderId="1" xfId="1" applyNumberFormat="1" applyFill="1" applyBorder="1" applyAlignment="1" applyProtection="1">
      <alignment horizontal="left"/>
    </xf>
    <xf numFmtId="0" fontId="7" fillId="4" borderId="0" xfId="1" applyNumberFormat="1" applyFont="1" applyFill="1" applyAlignment="1" applyProtection="1">
      <alignment horizontal="left"/>
    </xf>
    <xf numFmtId="0" fontId="8" fillId="4" borderId="0" xfId="1" applyNumberFormat="1" applyFill="1" applyAlignment="1" applyProtection="1">
      <alignment horizontal="left"/>
    </xf>
    <xf numFmtId="164" fontId="7" fillId="0" borderId="5" xfId="1" applyNumberFormat="1" applyFont="1" applyFill="1" applyBorder="1" applyAlignment="1" applyProtection="1">
      <alignment horizontal="center"/>
      <protection locked="0"/>
    </xf>
    <xf numFmtId="0" fontId="4" fillId="0" borderId="0" xfId="1" applyNumberFormat="1" applyFont="1" applyFill="1" applyAlignment="1" applyProtection="1">
      <alignment horizontal="left"/>
    </xf>
    <xf numFmtId="22" fontId="8" fillId="0" borderId="0" xfId="1" applyNumberFormat="1" applyFill="1" applyAlignment="1" applyProtection="1">
      <alignment horizontal="left"/>
    </xf>
    <xf numFmtId="14" fontId="8" fillId="0" borderId="0" xfId="1" applyNumberFormat="1" applyFill="1" applyAlignment="1" applyProtection="1">
      <alignment horizontal="left"/>
    </xf>
    <xf numFmtId="14" fontId="4" fillId="0" borderId="0" xfId="1" applyNumberFormat="1" applyFont="1" applyFill="1" applyAlignment="1" applyProtection="1">
      <alignment horizontal="left"/>
    </xf>
    <xf numFmtId="49" fontId="7" fillId="0" borderId="1" xfId="1" applyNumberFormat="1" applyFont="1" applyFill="1" applyBorder="1" applyAlignment="1" applyProtection="1">
      <alignment horizontal="center"/>
      <protection locked="0"/>
    </xf>
    <xf numFmtId="49" fontId="7" fillId="0" borderId="1" xfId="1" applyNumberFormat="1" applyFont="1" applyFill="1" applyBorder="1" applyAlignment="1" applyProtection="1">
      <alignment horizontal="left"/>
      <protection locked="0"/>
    </xf>
    <xf numFmtId="165" fontId="7" fillId="0" borderId="1" xfId="1" applyNumberFormat="1" applyFont="1" applyFill="1" applyBorder="1" applyAlignment="1" applyProtection="1">
      <alignment horizontal="center"/>
      <protection locked="0"/>
    </xf>
    <xf numFmtId="0" fontId="3" fillId="0" borderId="0" xfId="1" applyNumberFormat="1" applyFont="1" applyFill="1" applyAlignment="1">
      <alignment horizontal="center"/>
    </xf>
    <xf numFmtId="0" fontId="3" fillId="0" borderId="0" xfId="1" applyNumberFormat="1" applyFont="1" applyFill="1"/>
    <xf numFmtId="0" fontId="2" fillId="0" borderId="0" xfId="1" applyNumberFormat="1" applyFont="1" applyFill="1" applyAlignment="1">
      <alignment horizontal="center"/>
    </xf>
    <xf numFmtId="0" fontId="2" fillId="0" borderId="0" xfId="1" applyNumberFormat="1" applyFont="1" applyFill="1" applyAlignment="1">
      <alignment horizontal="left"/>
    </xf>
    <xf numFmtId="164" fontId="3" fillId="0" borderId="1" xfId="1" applyNumberFormat="1" applyFont="1" applyFill="1" applyBorder="1" applyAlignment="1" applyProtection="1">
      <alignment horizontal="center"/>
      <protection locked="0"/>
    </xf>
    <xf numFmtId="0" fontId="3" fillId="0" borderId="1" xfId="1" applyNumberFormat="1" applyFont="1" applyFill="1" applyBorder="1" applyAlignment="1" applyProtection="1">
      <alignment horizontal="center"/>
      <protection locked="0"/>
    </xf>
    <xf numFmtId="164" fontId="3" fillId="0" borderId="2" xfId="1" applyNumberFormat="1" applyFont="1" applyFill="1" applyBorder="1" applyAlignment="1" applyProtection="1">
      <alignment horizontal="center"/>
      <protection locked="0"/>
    </xf>
    <xf numFmtId="0" fontId="3" fillId="0" borderId="2" xfId="1" applyNumberFormat="1" applyFont="1" applyFill="1" applyBorder="1" applyAlignment="1" applyProtection="1">
      <alignment horizontal="center"/>
      <protection locked="0"/>
    </xf>
    <xf numFmtId="164" fontId="3" fillId="0" borderId="11" xfId="1" applyNumberFormat="1" applyFont="1" applyFill="1" applyBorder="1" applyAlignment="1" applyProtection="1">
      <alignment horizontal="center"/>
      <protection locked="0"/>
    </xf>
    <xf numFmtId="0" fontId="3" fillId="0" borderId="11" xfId="1" applyNumberFormat="1" applyFont="1" applyFill="1" applyBorder="1" applyAlignment="1" applyProtection="1">
      <alignment horizontal="center"/>
      <protection locked="0"/>
    </xf>
    <xf numFmtId="0" fontId="8" fillId="5" borderId="1" xfId="1" applyNumberFormat="1" applyFill="1" applyBorder="1" applyAlignment="1" applyProtection="1">
      <alignment horizontal="center"/>
    </xf>
    <xf numFmtId="0" fontId="8" fillId="5" borderId="12" xfId="1" applyNumberFormat="1" applyFill="1" applyBorder="1" applyAlignment="1" applyProtection="1">
      <alignment horizontal="left"/>
    </xf>
    <xf numFmtId="22" fontId="8" fillId="5" borderId="15" xfId="1" applyNumberFormat="1" applyFill="1" applyBorder="1" applyAlignment="1" applyProtection="1">
      <alignment horizontal="left"/>
    </xf>
    <xf numFmtId="49" fontId="9" fillId="0" borderId="1" xfId="1" applyNumberFormat="1" applyFont="1" applyFill="1" applyBorder="1" applyAlignment="1" applyProtection="1">
      <alignment horizontal="left"/>
      <protection locked="0"/>
    </xf>
    <xf numFmtId="49" fontId="11" fillId="0" borderId="1" xfId="10" applyNumberFormat="1" applyFill="1" applyBorder="1" applyAlignment="1" applyProtection="1">
      <alignment horizontal="left"/>
      <protection locked="0"/>
    </xf>
    <xf numFmtId="22" fontId="3" fillId="0" borderId="1" xfId="1" applyNumberFormat="1" applyFont="1" applyFill="1" applyBorder="1" applyAlignment="1" applyProtection="1">
      <alignment horizontal="center"/>
      <protection locked="0"/>
    </xf>
    <xf numFmtId="0" fontId="0" fillId="0" borderId="0" xfId="0" applyFill="1"/>
    <xf numFmtId="0" fontId="7" fillId="0" borderId="0" xfId="1" applyNumberFormat="1" applyFont="1" applyFill="1" applyAlignment="1">
      <alignment horizontal="left"/>
    </xf>
    <xf numFmtId="0" fontId="7" fillId="0" borderId="0" xfId="1" applyNumberFormat="1" applyFont="1" applyFill="1"/>
    <xf numFmtId="49" fontId="9" fillId="0" borderId="11" xfId="1" applyNumberFormat="1" applyFont="1" applyFill="1" applyBorder="1" applyAlignment="1" applyProtection="1">
      <alignment horizontal="left"/>
      <protection locked="0"/>
    </xf>
    <xf numFmtId="49" fontId="9" fillId="0" borderId="2" xfId="1" applyNumberFormat="1" applyFont="1" applyFill="1" applyBorder="1" applyAlignment="1" applyProtection="1">
      <alignment horizontal="left"/>
      <protection locked="0"/>
    </xf>
    <xf numFmtId="0" fontId="0" fillId="6" borderId="0" xfId="0" applyFill="1"/>
    <xf numFmtId="0" fontId="7" fillId="6" borderId="0" xfId="0" applyFont="1" applyFill="1"/>
    <xf numFmtId="0" fontId="7" fillId="7" borderId="0" xfId="1" applyNumberFormat="1" applyFont="1" applyFill="1"/>
    <xf numFmtId="0" fontId="7" fillId="7" borderId="0" xfId="1" applyNumberFormat="1" applyFont="1" applyFill="1" applyAlignment="1">
      <alignment horizontal="center"/>
    </xf>
    <xf numFmtId="0" fontId="4" fillId="6" borderId="0" xfId="0" applyFont="1" applyFill="1" applyBorder="1" applyAlignment="1"/>
    <xf numFmtId="0" fontId="4" fillId="6" borderId="7" xfId="0" applyFont="1" applyFill="1" applyBorder="1" applyAlignment="1"/>
    <xf numFmtId="0" fontId="7" fillId="7" borderId="1" xfId="1" applyNumberFormat="1" applyFont="1" applyFill="1" applyBorder="1" applyAlignment="1">
      <alignment horizontal="center" vertical="center"/>
    </xf>
    <xf numFmtId="0" fontId="7" fillId="7" borderId="1" xfId="1" applyNumberFormat="1" applyFont="1" applyFill="1" applyBorder="1" applyAlignment="1">
      <alignment horizontal="left" wrapText="1"/>
    </xf>
    <xf numFmtId="0" fontId="7" fillId="7" borderId="0" xfId="1" applyNumberFormat="1" applyFont="1" applyFill="1" applyAlignment="1">
      <alignment horizontal="center" vertical="center"/>
    </xf>
    <xf numFmtId="0" fontId="7" fillId="7" borderId="0" xfId="1" applyNumberFormat="1" applyFont="1" applyFill="1" applyAlignment="1">
      <alignment horizontal="left" wrapText="1"/>
    </xf>
    <xf numFmtId="0" fontId="7" fillId="7" borderId="0" xfId="1" applyNumberFormat="1" applyFont="1" applyFill="1" applyBorder="1" applyAlignment="1">
      <alignment horizontal="center" vertical="center"/>
    </xf>
    <xf numFmtId="0" fontId="7" fillId="7" borderId="0" xfId="1" applyNumberFormat="1" applyFont="1" applyFill="1" applyBorder="1" applyAlignment="1">
      <alignment horizontal="left" wrapText="1"/>
    </xf>
    <xf numFmtId="0" fontId="4" fillId="0" borderId="0" xfId="1" applyNumberFormat="1" applyFont="1" applyFill="1" applyAlignment="1">
      <alignment horizontal="center"/>
    </xf>
    <xf numFmtId="0" fontId="4" fillId="0" borderId="0" xfId="1" applyNumberFormat="1" applyFont="1" applyFill="1" applyAlignment="1">
      <alignment horizontal="left"/>
    </xf>
    <xf numFmtId="0" fontId="7" fillId="0" borderId="0" xfId="1" applyNumberFormat="1" applyFont="1" applyFill="1" applyAlignment="1">
      <alignment horizontal="center"/>
    </xf>
    <xf numFmtId="0" fontId="7" fillId="0" borderId="0" xfId="0" applyFont="1"/>
    <xf numFmtId="0" fontId="7" fillId="6" borderId="1" xfId="1" applyNumberFormat="1" applyFont="1" applyFill="1" applyBorder="1" applyAlignment="1" applyProtection="1">
      <alignment horizontal="left"/>
    </xf>
    <xf numFmtId="0" fontId="7" fillId="6" borderId="1" xfId="1" applyNumberFormat="1" applyFont="1" applyFill="1" applyBorder="1" applyAlignment="1" applyProtection="1">
      <alignment horizontal="center"/>
    </xf>
    <xf numFmtId="0" fontId="7" fillId="6" borderId="11" xfId="1" applyNumberFormat="1" applyFont="1" applyFill="1" applyBorder="1" applyAlignment="1" applyProtection="1">
      <alignment horizontal="center"/>
    </xf>
    <xf numFmtId="0" fontId="7" fillId="6" borderId="0" xfId="1" applyNumberFormat="1" applyFont="1" applyFill="1" applyAlignment="1" applyProtection="1">
      <alignment horizontal="center"/>
    </xf>
    <xf numFmtId="0" fontId="7" fillId="6" borderId="5" xfId="1" applyNumberFormat="1" applyFont="1" applyFill="1" applyBorder="1" applyAlignment="1" applyProtection="1">
      <alignment horizontal="center"/>
    </xf>
    <xf numFmtId="0" fontId="4" fillId="0" borderId="0" xfId="0" applyFont="1"/>
    <xf numFmtId="0" fontId="7" fillId="6" borderId="0" xfId="1" applyNumberFormat="1" applyFont="1" applyFill="1" applyBorder="1" applyAlignment="1" applyProtection="1">
      <alignment horizontal="center"/>
    </xf>
    <xf numFmtId="0" fontId="0" fillId="0" borderId="1" xfId="0" applyBorder="1" applyProtection="1">
      <protection locked="0"/>
    </xf>
    <xf numFmtId="0" fontId="8" fillId="6" borderId="0" xfId="1" applyNumberFormat="1" applyFill="1" applyAlignment="1" applyProtection="1">
      <alignment horizontal="left"/>
    </xf>
    <xf numFmtId="0" fontId="4" fillId="6" borderId="0" xfId="1" applyNumberFormat="1" applyFont="1" applyFill="1" applyAlignment="1" applyProtection="1">
      <alignment horizontal="left"/>
    </xf>
    <xf numFmtId="0" fontId="8" fillId="6" borderId="1" xfId="1" applyNumberFormat="1" applyFill="1" applyBorder="1" applyAlignment="1" applyProtection="1">
      <alignment horizontal="left"/>
    </xf>
    <xf numFmtId="0" fontId="8" fillId="6" borderId="1" xfId="1" applyNumberFormat="1" applyFill="1" applyBorder="1" applyAlignment="1" applyProtection="1">
      <alignment horizontal="center"/>
    </xf>
    <xf numFmtId="22" fontId="8" fillId="6" borderId="1" xfId="1" applyNumberFormat="1" applyFill="1" applyBorder="1" applyAlignment="1" applyProtection="1">
      <alignment horizontal="center"/>
    </xf>
    <xf numFmtId="0" fontId="8" fillId="6" borderId="12" xfId="1" applyNumberFormat="1" applyFill="1" applyBorder="1" applyAlignment="1" applyProtection="1">
      <alignment horizontal="center"/>
    </xf>
    <xf numFmtId="0" fontId="7" fillId="6" borderId="2" xfId="1" applyNumberFormat="1" applyFont="1" applyFill="1" applyBorder="1" applyAlignment="1" applyProtection="1">
      <alignment horizontal="left"/>
    </xf>
    <xf numFmtId="0" fontId="8" fillId="6" borderId="2" xfId="1" applyNumberFormat="1" applyFill="1" applyBorder="1" applyAlignment="1" applyProtection="1">
      <alignment horizontal="center"/>
    </xf>
    <xf numFmtId="0" fontId="6" fillId="6" borderId="0" xfId="1" applyNumberFormat="1" applyFont="1" applyFill="1" applyAlignment="1" applyProtection="1">
      <alignment horizontal="left"/>
    </xf>
    <xf numFmtId="0" fontId="8" fillId="6" borderId="16" xfId="1" applyNumberFormat="1" applyFill="1" applyBorder="1" applyAlignment="1" applyProtection="1">
      <alignment horizontal="center"/>
    </xf>
    <xf numFmtId="0" fontId="8" fillId="6" borderId="0" xfId="1" applyNumberFormat="1" applyFill="1" applyAlignment="1" applyProtection="1">
      <alignment horizontal="center"/>
    </xf>
    <xf numFmtId="0" fontId="7" fillId="6" borderId="0" xfId="1" applyNumberFormat="1" applyFont="1" applyFill="1" applyBorder="1" applyAlignment="1" applyProtection="1">
      <alignment horizontal="left"/>
    </xf>
    <xf numFmtId="0" fontId="8" fillId="6" borderId="0" xfId="1" applyNumberFormat="1" applyFill="1" applyBorder="1" applyAlignment="1" applyProtection="1">
      <alignment horizontal="center"/>
    </xf>
    <xf numFmtId="0" fontId="7" fillId="6" borderId="0" xfId="1" applyNumberFormat="1" applyFont="1" applyFill="1" applyAlignment="1" applyProtection="1">
      <alignment horizontal="left"/>
    </xf>
    <xf numFmtId="0" fontId="4" fillId="6" borderId="0" xfId="1" applyNumberFormat="1" applyFont="1" applyFill="1" applyBorder="1" applyAlignment="1" applyProtection="1">
      <alignment horizontal="left"/>
    </xf>
    <xf numFmtId="0" fontId="8" fillId="6" borderId="0" xfId="1" applyNumberFormat="1" applyFill="1" applyBorder="1" applyAlignment="1" applyProtection="1">
      <alignment horizontal="left"/>
    </xf>
    <xf numFmtId="0" fontId="8" fillId="6" borderId="0" xfId="1" applyNumberFormat="1" applyFill="1" applyAlignment="1" applyProtection="1">
      <alignment horizontal="right"/>
    </xf>
    <xf numFmtId="164" fontId="8" fillId="6" borderId="0" xfId="1" applyNumberFormat="1" applyFill="1" applyAlignment="1" applyProtection="1">
      <alignment horizontal="left"/>
    </xf>
    <xf numFmtId="0" fontId="8" fillId="6" borderId="12" xfId="1" applyNumberFormat="1" applyFill="1" applyBorder="1" applyAlignment="1" applyProtection="1">
      <alignment horizontal="left"/>
    </xf>
    <xf numFmtId="0" fontId="8" fillId="6" borderId="15" xfId="1" applyNumberFormat="1" applyFill="1" applyBorder="1" applyAlignment="1" applyProtection="1">
      <alignment horizontal="left"/>
    </xf>
    <xf numFmtId="0" fontId="8" fillId="6" borderId="9" xfId="1" applyNumberFormat="1" applyFill="1" applyBorder="1" applyAlignment="1" applyProtection="1">
      <alignment horizontal="left"/>
    </xf>
    <xf numFmtId="0" fontId="8" fillId="6" borderId="11" xfId="1" applyNumberFormat="1" applyFill="1" applyBorder="1" applyAlignment="1" applyProtection="1">
      <alignment horizontal="center"/>
    </xf>
    <xf numFmtId="0" fontId="8" fillId="6" borderId="9" xfId="1" applyNumberFormat="1" applyFill="1" applyBorder="1" applyAlignment="1" applyProtection="1">
      <alignment horizontal="center"/>
    </xf>
    <xf numFmtId="164" fontId="8" fillId="6" borderId="0" xfId="1" applyNumberFormat="1" applyFill="1" applyBorder="1" applyAlignment="1" applyProtection="1">
      <alignment horizontal="center"/>
    </xf>
    <xf numFmtId="0" fontId="7" fillId="6" borderId="12" xfId="1" applyNumberFormat="1" applyFont="1" applyFill="1" applyBorder="1" applyAlignment="1" applyProtection="1">
      <alignment horizontal="left"/>
    </xf>
    <xf numFmtId="0" fontId="8" fillId="6" borderId="11" xfId="1" applyNumberFormat="1" applyFill="1" applyBorder="1" applyAlignment="1" applyProtection="1">
      <alignment horizontal="left"/>
    </xf>
    <xf numFmtId="0" fontId="7" fillId="6" borderId="9" xfId="1" applyNumberFormat="1" applyFont="1" applyFill="1" applyBorder="1" applyAlignment="1" applyProtection="1">
      <alignment horizontal="center"/>
    </xf>
    <xf numFmtId="0" fontId="7" fillId="0" borderId="20" xfId="1" applyNumberFormat="1" applyFont="1" applyFill="1" applyBorder="1" applyAlignment="1" applyProtection="1">
      <alignment horizontal="center"/>
      <protection locked="0"/>
    </xf>
    <xf numFmtId="0" fontId="8" fillId="6" borderId="8" xfId="1" applyNumberFormat="1" applyFill="1" applyBorder="1" applyAlignment="1" applyProtection="1">
      <alignment horizontal="center"/>
    </xf>
    <xf numFmtId="0" fontId="6" fillId="6" borderId="3" xfId="1" applyNumberFormat="1" applyFont="1" applyFill="1" applyBorder="1" applyAlignment="1" applyProtection="1">
      <alignment horizontal="left"/>
    </xf>
    <xf numFmtId="0" fontId="7" fillId="6" borderId="10" xfId="1" applyNumberFormat="1" applyFont="1" applyFill="1" applyBorder="1" applyAlignment="1" applyProtection="1">
      <alignment horizontal="left"/>
    </xf>
    <xf numFmtId="0" fontId="7" fillId="6" borderId="9" xfId="1" applyNumberFormat="1" applyFont="1" applyFill="1" applyBorder="1" applyAlignment="1" applyProtection="1">
      <alignment horizontal="left"/>
    </xf>
    <xf numFmtId="0" fontId="7" fillId="6" borderId="4" xfId="1" applyNumberFormat="1" applyFont="1" applyFill="1" applyBorder="1" applyAlignment="1" applyProtection="1">
      <alignment horizontal="right"/>
    </xf>
    <xf numFmtId="0" fontId="6" fillId="6" borderId="6" xfId="1" applyNumberFormat="1" applyFont="1" applyFill="1" applyBorder="1" applyAlignment="1" applyProtection="1">
      <alignment horizontal="center"/>
    </xf>
    <xf numFmtId="0" fontId="7" fillId="6" borderId="8" xfId="1" applyNumberFormat="1" applyFont="1" applyFill="1" applyBorder="1" applyAlignment="1" applyProtection="1">
      <alignment horizontal="center"/>
    </xf>
    <xf numFmtId="0" fontId="7" fillId="6" borderId="7" xfId="1" applyNumberFormat="1" applyFont="1" applyFill="1" applyBorder="1" applyAlignment="1" applyProtection="1">
      <alignment horizontal="center"/>
    </xf>
    <xf numFmtId="0" fontId="7" fillId="6" borderId="2" xfId="1" applyNumberFormat="1" applyFont="1" applyFill="1" applyBorder="1" applyAlignment="1" applyProtection="1">
      <alignment horizontal="center"/>
    </xf>
    <xf numFmtId="0" fontId="6" fillId="6" borderId="1" xfId="1" applyNumberFormat="1" applyFont="1" applyFill="1" applyBorder="1" applyAlignment="1" applyProtection="1">
      <alignment horizontal="left"/>
    </xf>
    <xf numFmtId="0" fontId="7" fillId="6" borderId="15" xfId="1" applyNumberFormat="1" applyFont="1" applyFill="1" applyBorder="1" applyAlignment="1" applyProtection="1">
      <alignment horizontal="left"/>
    </xf>
    <xf numFmtId="0" fontId="7" fillId="6" borderId="25" xfId="1" applyNumberFormat="1" applyFont="1" applyFill="1" applyBorder="1" applyAlignment="1" applyProtection="1">
      <alignment horizontal="left"/>
    </xf>
    <xf numFmtId="0" fontId="6" fillId="6" borderId="24" xfId="1" applyNumberFormat="1" applyFont="1" applyFill="1" applyBorder="1" applyAlignment="1" applyProtection="1">
      <alignment horizontal="right"/>
    </xf>
    <xf numFmtId="0" fontId="7" fillId="6" borderId="14" xfId="1" applyNumberFormat="1" applyFont="1" applyFill="1" applyBorder="1" applyAlignment="1" applyProtection="1">
      <alignment horizontal="center"/>
    </xf>
    <xf numFmtId="0" fontId="7" fillId="6" borderId="23" xfId="1" applyNumberFormat="1" applyFont="1" applyFill="1" applyBorder="1" applyAlignment="1" applyProtection="1">
      <alignment horizontal="center"/>
    </xf>
    <xf numFmtId="22" fontId="7" fillId="6" borderId="0" xfId="1" applyNumberFormat="1" applyFont="1" applyFill="1" applyAlignment="1" applyProtection="1">
      <alignment horizontal="left"/>
    </xf>
    <xf numFmtId="0" fontId="7" fillId="6" borderId="27" xfId="1" applyNumberFormat="1" applyFont="1" applyFill="1" applyBorder="1" applyAlignment="1" applyProtection="1">
      <alignment horizontal="left"/>
    </xf>
    <xf numFmtId="22" fontId="7" fillId="6" borderId="1" xfId="1" applyNumberFormat="1" applyFont="1" applyFill="1" applyBorder="1" applyAlignment="1" applyProtection="1">
      <alignment horizontal="left"/>
    </xf>
    <xf numFmtId="0" fontId="7" fillId="6" borderId="11" xfId="1" applyNumberFormat="1" applyFont="1" applyFill="1" applyBorder="1" applyAlignment="1" applyProtection="1">
      <alignment horizontal="left"/>
    </xf>
    <xf numFmtId="0" fontId="7" fillId="6" borderId="26" xfId="1" applyNumberFormat="1" applyFont="1" applyFill="1" applyBorder="1" applyAlignment="1" applyProtection="1">
      <alignment horizontal="center"/>
    </xf>
    <xf numFmtId="0" fontId="7" fillId="6" borderId="25" xfId="1" applyNumberFormat="1" applyFont="1" applyFill="1" applyBorder="1" applyAlignment="1" applyProtection="1">
      <alignment horizontal="center"/>
    </xf>
    <xf numFmtId="0" fontId="7" fillId="6" borderId="15" xfId="1" applyNumberFormat="1" applyFont="1" applyFill="1" applyBorder="1" applyAlignment="1" applyProtection="1">
      <alignment horizontal="center"/>
    </xf>
    <xf numFmtId="0" fontId="7" fillId="6" borderId="22" xfId="1" applyNumberFormat="1" applyFont="1" applyFill="1" applyBorder="1" applyAlignment="1" applyProtection="1">
      <alignment horizontal="center"/>
    </xf>
    <xf numFmtId="0" fontId="6" fillId="6" borderId="14" xfId="1" applyNumberFormat="1" applyFont="1" applyFill="1" applyBorder="1" applyAlignment="1" applyProtection="1">
      <alignment horizontal="right"/>
    </xf>
    <xf numFmtId="0" fontId="7" fillId="6" borderId="16" xfId="1" applyNumberFormat="1" applyFont="1" applyFill="1" applyBorder="1" applyAlignment="1" applyProtection="1">
      <alignment horizontal="center"/>
    </xf>
    <xf numFmtId="0" fontId="6" fillId="6" borderId="16" xfId="1" applyNumberFormat="1" applyFont="1" applyFill="1" applyBorder="1" applyAlignment="1" applyProtection="1">
      <alignment horizontal="right"/>
    </xf>
    <xf numFmtId="14" fontId="7" fillId="6" borderId="14" xfId="1" applyNumberFormat="1" applyFont="1" applyFill="1" applyBorder="1" applyAlignment="1" applyProtection="1">
      <alignment horizontal="center"/>
    </xf>
    <xf numFmtId="0" fontId="6" fillId="6" borderId="0" xfId="1" applyNumberFormat="1" applyFont="1" applyFill="1" applyBorder="1" applyAlignment="1" applyProtection="1">
      <alignment horizontal="right"/>
    </xf>
    <xf numFmtId="0" fontId="7" fillId="6" borderId="26" xfId="1" applyNumberFormat="1" applyFont="1" applyFill="1" applyBorder="1" applyAlignment="1" applyProtection="1">
      <alignment horizontal="left"/>
    </xf>
    <xf numFmtId="22" fontId="6" fillId="6" borderId="0" xfId="1" applyNumberFormat="1" applyFont="1" applyFill="1" applyAlignment="1" applyProtection="1">
      <alignment horizontal="left"/>
    </xf>
    <xf numFmtId="22" fontId="6" fillId="6" borderId="1" xfId="1" applyNumberFormat="1" applyFont="1" applyFill="1" applyBorder="1" applyAlignment="1" applyProtection="1">
      <alignment horizontal="center"/>
    </xf>
    <xf numFmtId="0" fontId="6" fillId="6" borderId="1" xfId="1" applyNumberFormat="1" applyFont="1" applyFill="1" applyBorder="1" applyAlignment="1" applyProtection="1">
      <alignment horizontal="center"/>
    </xf>
    <xf numFmtId="0" fontId="6" fillId="6" borderId="12" xfId="1" applyNumberFormat="1" applyFont="1" applyFill="1" applyBorder="1" applyAlignment="1" applyProtection="1">
      <alignment horizontal="center"/>
    </xf>
    <xf numFmtId="14" fontId="7" fillId="6" borderId="0" xfId="1" applyNumberFormat="1" applyFont="1" applyFill="1" applyAlignment="1" applyProtection="1">
      <alignment horizontal="left"/>
    </xf>
    <xf numFmtId="14" fontId="7" fillId="6" borderId="0" xfId="1" applyNumberFormat="1" applyFont="1" applyFill="1" applyAlignment="1" applyProtection="1">
      <alignment horizontal="center"/>
    </xf>
    <xf numFmtId="165" fontId="7" fillId="6" borderId="1" xfId="1" applyNumberFormat="1" applyFont="1" applyFill="1" applyBorder="1" applyAlignment="1" applyProtection="1">
      <alignment horizontal="center"/>
    </xf>
    <xf numFmtId="0" fontId="3" fillId="6" borderId="0" xfId="1" applyNumberFormat="1" applyFont="1" applyFill="1" applyAlignment="1" applyProtection="1">
      <alignment horizontal="center"/>
    </xf>
    <xf numFmtId="0" fontId="3" fillId="6" borderId="0" xfId="1" applyNumberFormat="1" applyFont="1" applyFill="1" applyProtection="1"/>
    <xf numFmtId="0" fontId="10" fillId="6" borderId="0" xfId="1" applyNumberFormat="1" applyFont="1" applyFill="1" applyAlignment="1" applyProtection="1">
      <alignment horizontal="left"/>
    </xf>
    <xf numFmtId="0" fontId="2" fillId="6" borderId="0" xfId="1" applyNumberFormat="1" applyFont="1" applyFill="1" applyAlignment="1" applyProtection="1">
      <alignment horizontal="right"/>
    </xf>
    <xf numFmtId="0" fontId="2" fillId="6" borderId="0" xfId="1" applyNumberFormat="1" applyFont="1" applyFill="1" applyAlignment="1" applyProtection="1">
      <alignment horizontal="center"/>
    </xf>
    <xf numFmtId="0" fontId="10" fillId="6" borderId="0" xfId="1" applyNumberFormat="1" applyFont="1" applyFill="1" applyAlignment="1" applyProtection="1">
      <alignment horizontal="right"/>
    </xf>
    <xf numFmtId="0" fontId="2" fillId="6" borderId="0" xfId="1" applyNumberFormat="1" applyFont="1" applyFill="1" applyProtection="1"/>
    <xf numFmtId="0" fontId="3" fillId="6" borderId="0" xfId="1" applyNumberFormat="1" applyFont="1" applyFill="1" applyAlignment="1" applyProtection="1">
      <alignment horizontal="right"/>
    </xf>
    <xf numFmtId="0" fontId="2" fillId="6" borderId="3" xfId="1" applyNumberFormat="1" applyFont="1" applyFill="1" applyBorder="1" applyAlignment="1" applyProtection="1">
      <alignment horizontal="center"/>
    </xf>
    <xf numFmtId="0" fontId="2" fillId="6" borderId="10" xfId="1" applyNumberFormat="1" applyFont="1" applyFill="1" applyBorder="1" applyAlignment="1" applyProtection="1">
      <alignment horizontal="center"/>
    </xf>
    <xf numFmtId="0" fontId="2" fillId="6" borderId="11" xfId="1" applyNumberFormat="1" applyFont="1" applyFill="1" applyBorder="1" applyAlignment="1" applyProtection="1">
      <alignment horizontal="center"/>
    </xf>
    <xf numFmtId="22" fontId="2" fillId="6" borderId="3" xfId="1" applyNumberFormat="1" applyFont="1" applyFill="1" applyBorder="1" applyAlignment="1" applyProtection="1">
      <alignment horizontal="left"/>
    </xf>
    <xf numFmtId="0" fontId="3" fillId="6" borderId="10" xfId="1" applyNumberFormat="1" applyFont="1" applyFill="1" applyBorder="1" applyProtection="1"/>
    <xf numFmtId="0" fontId="3" fillId="6" borderId="6" xfId="1" applyNumberFormat="1" applyFont="1" applyFill="1" applyBorder="1" applyAlignment="1" applyProtection="1">
      <alignment horizontal="left"/>
    </xf>
    <xf numFmtId="0" fontId="3" fillId="6" borderId="8" xfId="1" applyNumberFormat="1" applyFont="1" applyFill="1" applyBorder="1" applyAlignment="1" applyProtection="1">
      <alignment horizontal="center"/>
    </xf>
    <xf numFmtId="0" fontId="10" fillId="6" borderId="2" xfId="1" applyNumberFormat="1" applyFont="1" applyFill="1" applyBorder="1" applyAlignment="1" applyProtection="1">
      <alignment horizontal="center"/>
    </xf>
    <xf numFmtId="0" fontId="2" fillId="6" borderId="8" xfId="1" applyNumberFormat="1" applyFont="1" applyFill="1" applyBorder="1" applyAlignment="1" applyProtection="1">
      <alignment horizontal="center"/>
    </xf>
    <xf numFmtId="0" fontId="2" fillId="6" borderId="6" xfId="1" applyNumberFormat="1" applyFont="1" applyFill="1" applyBorder="1" applyAlignment="1" applyProtection="1">
      <alignment horizontal="center"/>
    </xf>
    <xf numFmtId="0" fontId="3" fillId="6" borderId="2" xfId="1" applyNumberFormat="1" applyFont="1" applyFill="1" applyBorder="1" applyAlignment="1" applyProtection="1">
      <alignment horizontal="center"/>
    </xf>
    <xf numFmtId="22" fontId="3" fillId="6" borderId="1" xfId="1" applyNumberFormat="1" applyFont="1" applyFill="1" applyBorder="1" applyAlignment="1" applyProtection="1">
      <alignment horizontal="center"/>
    </xf>
    <xf numFmtId="0" fontId="3" fillId="6" borderId="12" xfId="1" applyNumberFormat="1" applyFont="1" applyFill="1" applyBorder="1" applyProtection="1"/>
    <xf numFmtId="0" fontId="3" fillId="6" borderId="9" xfId="1" applyNumberFormat="1" applyFont="1" applyFill="1" applyBorder="1" applyProtection="1"/>
    <xf numFmtId="0" fontId="9" fillId="6" borderId="12" xfId="1" applyNumberFormat="1" applyFont="1" applyFill="1" applyBorder="1" applyProtection="1"/>
    <xf numFmtId="0" fontId="9" fillId="6" borderId="9" xfId="1" applyNumberFormat="1" applyFont="1" applyFill="1" applyBorder="1" applyProtection="1"/>
    <xf numFmtId="0" fontId="3" fillId="6" borderId="12" xfId="1" applyNumberFormat="1" applyFont="1" applyFill="1" applyBorder="1" applyAlignment="1" applyProtection="1">
      <alignment horizontal="left"/>
    </xf>
    <xf numFmtId="0" fontId="3" fillId="6" borderId="3" xfId="1" applyNumberFormat="1" applyFont="1" applyFill="1" applyBorder="1" applyAlignment="1" applyProtection="1">
      <alignment horizontal="left"/>
    </xf>
    <xf numFmtId="0" fontId="2" fillId="6" borderId="12" xfId="1" applyNumberFormat="1" applyFont="1" applyFill="1" applyBorder="1" applyAlignment="1" applyProtection="1">
      <alignment horizontal="left"/>
    </xf>
    <xf numFmtId="0" fontId="3" fillId="6" borderId="8" xfId="1" applyNumberFormat="1" applyFont="1" applyFill="1" applyBorder="1" applyProtection="1"/>
    <xf numFmtId="22" fontId="3" fillId="6" borderId="18" xfId="1" applyNumberFormat="1" applyFont="1" applyFill="1" applyBorder="1" applyAlignment="1" applyProtection="1">
      <alignment horizontal="left"/>
    </xf>
    <xf numFmtId="22" fontId="3" fillId="6" borderId="19" xfId="1" applyNumberFormat="1" applyFont="1" applyFill="1" applyBorder="1" applyAlignment="1" applyProtection="1">
      <alignment horizontal="left"/>
    </xf>
    <xf numFmtId="0" fontId="3" fillId="6" borderId="0" xfId="1" applyNumberFormat="1" applyFont="1" applyFill="1" applyAlignment="1" applyProtection="1">
      <alignment horizontal="left"/>
    </xf>
    <xf numFmtId="0" fontId="9" fillId="6" borderId="0" xfId="1" applyNumberFormat="1" applyFont="1" applyFill="1" applyAlignment="1" applyProtection="1">
      <alignment horizontal="left"/>
    </xf>
    <xf numFmtId="164" fontId="3" fillId="6" borderId="13" xfId="1" applyNumberFormat="1" applyFont="1" applyFill="1" applyBorder="1" applyAlignment="1" applyProtection="1">
      <alignment horizontal="center"/>
    </xf>
    <xf numFmtId="0" fontId="3" fillId="6" borderId="13" xfId="1" applyNumberFormat="1" applyFont="1" applyFill="1" applyBorder="1" applyAlignment="1" applyProtection="1">
      <alignment horizontal="center"/>
    </xf>
    <xf numFmtId="0" fontId="3" fillId="6" borderId="13" xfId="1" applyNumberFormat="1" applyFont="1" applyFill="1" applyBorder="1" applyProtection="1"/>
    <xf numFmtId="0" fontId="2" fillId="6" borderId="0" xfId="1" applyNumberFormat="1" applyFont="1" applyFill="1" applyAlignment="1" applyProtection="1">
      <alignment horizontal="left"/>
    </xf>
    <xf numFmtId="0" fontId="2" fillId="6" borderId="1" xfId="1" applyNumberFormat="1" applyFont="1" applyFill="1" applyBorder="1" applyAlignment="1" applyProtection="1">
      <alignment horizontal="left"/>
    </xf>
    <xf numFmtId="0" fontId="2" fillId="6" borderId="1" xfId="1" applyNumberFormat="1" applyFont="1" applyFill="1" applyBorder="1" applyAlignment="1" applyProtection="1">
      <alignment horizontal="center"/>
    </xf>
    <xf numFmtId="0" fontId="7" fillId="6" borderId="28" xfId="1" applyNumberFormat="1" applyFont="1" applyFill="1" applyBorder="1" applyAlignment="1" applyProtection="1">
      <alignment horizontal="center"/>
    </xf>
    <xf numFmtId="0" fontId="7" fillId="6" borderId="10" xfId="1" applyNumberFormat="1" applyFont="1" applyFill="1" applyBorder="1" applyAlignment="1" applyProtection="1">
      <alignment horizontal="center"/>
    </xf>
    <xf numFmtId="0" fontId="4" fillId="6" borderId="0" xfId="0" applyFont="1" applyFill="1" applyBorder="1" applyAlignment="1"/>
    <xf numFmtId="0" fontId="9" fillId="0" borderId="7" xfId="1" applyNumberFormat="1" applyFont="1" applyFill="1" applyBorder="1" applyAlignment="1" applyProtection="1">
      <alignment horizontal="left"/>
      <protection locked="0"/>
    </xf>
    <xf numFmtId="0" fontId="9" fillId="0" borderId="15" xfId="1" applyNumberFormat="1" applyFont="1" applyFill="1" applyBorder="1" applyAlignment="1" applyProtection="1">
      <alignment horizontal="left"/>
      <protection locked="0"/>
    </xf>
    <xf numFmtId="49" fontId="3" fillId="6" borderId="0" xfId="1" applyNumberFormat="1" applyFont="1" applyFill="1" applyAlignment="1" applyProtection="1">
      <alignment horizontal="left"/>
    </xf>
    <xf numFmtId="49" fontId="3" fillId="0" borderId="7" xfId="1" applyNumberFormat="1" applyFont="1" applyFill="1" applyBorder="1" applyAlignment="1" applyProtection="1">
      <alignment horizontal="left"/>
      <protection locked="0"/>
    </xf>
    <xf numFmtId="49" fontId="3" fillId="0" borderId="15" xfId="1" applyNumberFormat="1" applyFont="1" applyFill="1" applyBorder="1" applyAlignment="1" applyProtection="1">
      <alignment horizontal="left"/>
      <protection locked="0"/>
    </xf>
    <xf numFmtId="0" fontId="0" fillId="0" borderId="0" xfId="0" applyAlignment="1">
      <alignment horizontal="center"/>
    </xf>
    <xf numFmtId="0" fontId="4" fillId="6" borderId="0" xfId="0" applyFont="1" applyFill="1" applyBorder="1" applyAlignment="1"/>
    <xf numFmtId="0" fontId="8" fillId="6" borderId="12" xfId="1" applyNumberFormat="1" applyFill="1" applyBorder="1" applyAlignment="1" applyProtection="1">
      <alignment horizontal="center"/>
    </xf>
    <xf numFmtId="0" fontId="8" fillId="6" borderId="15" xfId="1" applyNumberFormat="1" applyFill="1" applyBorder="1" applyAlignment="1" applyProtection="1">
      <alignment horizontal="center"/>
    </xf>
    <xf numFmtId="0" fontId="8" fillId="6" borderId="3" xfId="1" applyNumberFormat="1" applyFill="1" applyBorder="1" applyAlignment="1" applyProtection="1">
      <alignment horizontal="center"/>
    </xf>
    <xf numFmtId="0" fontId="8" fillId="6" borderId="28" xfId="1" applyNumberFormat="1" applyFill="1" applyBorder="1" applyAlignment="1" applyProtection="1">
      <alignment horizontal="center"/>
    </xf>
    <xf numFmtId="0" fontId="8" fillId="6" borderId="10" xfId="1" applyNumberFormat="1" applyFill="1" applyBorder="1" applyAlignment="1" applyProtection="1">
      <alignment horizontal="center"/>
    </xf>
    <xf numFmtId="0" fontId="8" fillId="6" borderId="29" xfId="1" applyNumberFormat="1" applyFill="1" applyBorder="1" applyAlignment="1" applyProtection="1">
      <alignment horizontal="center"/>
    </xf>
    <xf numFmtId="0" fontId="8" fillId="6" borderId="30" xfId="1" applyNumberFormat="1" applyFill="1" applyBorder="1" applyAlignment="1" applyProtection="1">
      <alignment horizontal="center"/>
    </xf>
    <xf numFmtId="0" fontId="7" fillId="6" borderId="31" xfId="1" applyNumberFormat="1" applyFont="1" applyFill="1" applyBorder="1" applyAlignment="1" applyProtection="1">
      <alignment horizontal="center"/>
    </xf>
    <xf numFmtId="0" fontId="7" fillId="7" borderId="28" xfId="1" applyNumberFormat="1" applyFont="1" applyFill="1" applyBorder="1" applyAlignment="1">
      <alignment horizontal="center" vertical="center"/>
    </xf>
    <xf numFmtId="0" fontId="7" fillId="7" borderId="28" xfId="1" applyNumberFormat="1" applyFont="1" applyFill="1" applyBorder="1" applyAlignment="1">
      <alignment horizontal="left" wrapText="1"/>
    </xf>
    <xf numFmtId="0" fontId="7" fillId="7" borderId="7" xfId="1" applyNumberFormat="1" applyFont="1" applyFill="1" applyBorder="1" applyAlignment="1">
      <alignment horizontal="center" vertical="center"/>
    </xf>
    <xf numFmtId="0" fontId="7" fillId="7" borderId="7" xfId="1" applyNumberFormat="1" applyFont="1" applyFill="1" applyBorder="1" applyAlignment="1">
      <alignment horizontal="left" wrapText="1"/>
    </xf>
    <xf numFmtId="0" fontId="8" fillId="6" borderId="12" xfId="1" applyNumberFormat="1" applyFill="1" applyBorder="1" applyAlignment="1" applyProtection="1">
      <alignment horizontal="center"/>
    </xf>
    <xf numFmtId="0" fontId="8" fillId="6" borderId="12" xfId="1" applyNumberFormat="1" applyFill="1" applyBorder="1" applyAlignment="1" applyProtection="1">
      <alignment horizontal="center"/>
    </xf>
    <xf numFmtId="0" fontId="8" fillId="6" borderId="18" xfId="1" applyNumberFormat="1" applyFill="1" applyBorder="1" applyAlignment="1" applyProtection="1">
      <alignment horizontal="center"/>
    </xf>
    <xf numFmtId="0" fontId="8" fillId="6" borderId="32" xfId="1" applyNumberFormat="1" applyFill="1" applyBorder="1" applyAlignment="1" applyProtection="1">
      <alignment horizontal="center"/>
    </xf>
    <xf numFmtId="0" fontId="8" fillId="6" borderId="19" xfId="1" applyNumberFormat="1" applyFill="1" applyBorder="1" applyAlignment="1" applyProtection="1">
      <alignment horizontal="center"/>
    </xf>
    <xf numFmtId="22" fontId="8" fillId="6" borderId="12" xfId="1" applyNumberFormat="1" applyFill="1" applyBorder="1" applyAlignment="1" applyProtection="1">
      <alignment horizontal="left"/>
    </xf>
    <xf numFmtId="0" fontId="7" fillId="0" borderId="11" xfId="1" applyNumberFormat="1" applyFont="1" applyFill="1" applyBorder="1" applyAlignment="1" applyProtection="1">
      <alignment horizontal="center"/>
      <protection locked="0"/>
    </xf>
    <xf numFmtId="0" fontId="8" fillId="6" borderId="17" xfId="1" applyNumberFormat="1" applyFill="1" applyBorder="1" applyAlignment="1" applyProtection="1">
      <alignment horizontal="center"/>
    </xf>
    <xf numFmtId="0" fontId="8" fillId="6" borderId="31" xfId="1" applyNumberFormat="1" applyFill="1" applyBorder="1" applyAlignment="1" applyProtection="1">
      <alignment horizontal="center"/>
    </xf>
    <xf numFmtId="165" fontId="8" fillId="0" borderId="1" xfId="1" applyNumberFormat="1" applyFill="1" applyBorder="1" applyAlignment="1" applyProtection="1">
      <alignment horizontal="center"/>
      <protection locked="0"/>
    </xf>
    <xf numFmtId="165" fontId="8" fillId="0" borderId="2" xfId="1" applyNumberFormat="1" applyFill="1" applyBorder="1" applyAlignment="1" applyProtection="1">
      <alignment horizontal="center"/>
      <protection locked="0"/>
    </xf>
    <xf numFmtId="0" fontId="8" fillId="6" borderId="4" xfId="1" applyNumberFormat="1" applyFill="1" applyBorder="1" applyAlignment="1" applyProtection="1">
      <alignment horizontal="center"/>
    </xf>
    <xf numFmtId="0" fontId="8" fillId="6" borderId="5" xfId="1" applyNumberFormat="1" applyFill="1" applyBorder="1" applyAlignment="1" applyProtection="1">
      <alignment horizontal="center"/>
    </xf>
    <xf numFmtId="0" fontId="8" fillId="6" borderId="34" xfId="1" applyNumberFormat="1" applyFill="1" applyBorder="1" applyAlignment="1" applyProtection="1">
      <alignment horizontal="center"/>
    </xf>
    <xf numFmtId="0" fontId="7" fillId="6" borderId="34" xfId="1" applyNumberFormat="1" applyFont="1" applyFill="1" applyBorder="1" applyAlignment="1" applyProtection="1">
      <alignment horizontal="center"/>
    </xf>
    <xf numFmtId="0" fontId="8" fillId="6" borderId="35" xfId="1" applyNumberFormat="1" applyFill="1" applyBorder="1" applyAlignment="1" applyProtection="1">
      <alignment horizontal="center"/>
    </xf>
    <xf numFmtId="0" fontId="8" fillId="6" borderId="36" xfId="1" applyNumberFormat="1" applyFill="1" applyBorder="1" applyAlignment="1" applyProtection="1">
      <alignment horizontal="center"/>
    </xf>
    <xf numFmtId="0" fontId="8" fillId="6" borderId="37" xfId="1" applyNumberFormat="1" applyFill="1" applyBorder="1" applyAlignment="1" applyProtection="1">
      <alignment horizontal="center"/>
    </xf>
    <xf numFmtId="0" fontId="7" fillId="0" borderId="39" xfId="1" applyNumberFormat="1" applyFont="1" applyFill="1" applyBorder="1" applyAlignment="1" applyProtection="1">
      <alignment horizontal="center"/>
      <protection locked="0"/>
    </xf>
    <xf numFmtId="0" fontId="8" fillId="6" borderId="40" xfId="1" applyNumberFormat="1" applyFill="1" applyBorder="1" applyAlignment="1" applyProtection="1">
      <alignment horizontal="center"/>
    </xf>
    <xf numFmtId="0" fontId="8" fillId="6" borderId="41" xfId="1" applyNumberFormat="1" applyFill="1" applyBorder="1" applyAlignment="1" applyProtection="1">
      <alignment horizontal="center"/>
    </xf>
    <xf numFmtId="0" fontId="8" fillId="6" borderId="42" xfId="1" applyNumberFormat="1" applyFill="1" applyBorder="1" applyAlignment="1" applyProtection="1">
      <alignment horizontal="center"/>
    </xf>
    <xf numFmtId="0" fontId="7" fillId="6" borderId="40" xfId="1" applyNumberFormat="1" applyFont="1" applyFill="1" applyBorder="1" applyAlignment="1" applyProtection="1">
      <alignment horizontal="center"/>
    </xf>
    <xf numFmtId="0" fontId="7" fillId="6" borderId="41" xfId="1" applyNumberFormat="1" applyFont="1" applyFill="1" applyBorder="1" applyAlignment="1" applyProtection="1">
      <alignment horizontal="center"/>
    </xf>
    <xf numFmtId="0" fontId="7" fillId="6" borderId="42" xfId="1" applyNumberFormat="1" applyFont="1" applyFill="1" applyBorder="1" applyAlignment="1" applyProtection="1">
      <alignment horizontal="center"/>
    </xf>
    <xf numFmtId="0" fontId="7" fillId="6" borderId="35" xfId="1" applyNumberFormat="1" applyFont="1" applyFill="1" applyBorder="1" applyAlignment="1" applyProtection="1">
      <alignment horizontal="center"/>
    </xf>
    <xf numFmtId="0" fontId="7" fillId="6" borderId="36" xfId="1" applyNumberFormat="1" applyFont="1" applyFill="1" applyBorder="1" applyAlignment="1" applyProtection="1">
      <alignment horizontal="center"/>
    </xf>
    <xf numFmtId="0" fontId="7" fillId="6" borderId="37" xfId="1" applyNumberFormat="1" applyFont="1" applyFill="1" applyBorder="1" applyAlignment="1" applyProtection="1">
      <alignment horizontal="center"/>
    </xf>
    <xf numFmtId="0" fontId="8" fillId="6" borderId="10" xfId="1" applyNumberFormat="1" applyFill="1" applyBorder="1" applyAlignment="1" applyProtection="1">
      <alignment horizontal="left"/>
    </xf>
    <xf numFmtId="0" fontId="7" fillId="0" borderId="0" xfId="1" applyNumberFormat="1" applyFont="1" applyFill="1" applyAlignment="1" applyProtection="1">
      <alignment horizontal="left"/>
    </xf>
    <xf numFmtId="0" fontId="4" fillId="6" borderId="0" xfId="0" applyFont="1" applyFill="1" applyBorder="1" applyAlignment="1"/>
    <xf numFmtId="0" fontId="8" fillId="6" borderId="12" xfId="1" applyNumberFormat="1" applyFill="1" applyBorder="1" applyAlignment="1" applyProtection="1">
      <alignment horizontal="left"/>
    </xf>
    <xf numFmtId="0" fontId="7" fillId="6" borderId="1" xfId="1" applyNumberFormat="1" applyFont="1" applyFill="1" applyBorder="1" applyAlignment="1">
      <alignment horizontal="center" vertical="center"/>
    </xf>
    <xf numFmtId="0" fontId="7" fillId="6" borderId="0" xfId="1" applyNumberFormat="1" applyFont="1" applyFill="1" applyAlignment="1">
      <alignment horizontal="center"/>
    </xf>
    <xf numFmtId="0" fontId="7" fillId="6" borderId="0" xfId="1" applyNumberFormat="1" applyFont="1" applyFill="1" applyAlignment="1">
      <alignment horizontal="left"/>
    </xf>
    <xf numFmtId="0" fontId="8" fillId="6" borderId="1" xfId="1" applyNumberFormat="1" applyFill="1" applyBorder="1" applyAlignment="1" applyProtection="1">
      <alignment horizontal="center" vertical="center"/>
    </xf>
    <xf numFmtId="0" fontId="7" fillId="6" borderId="1" xfId="0" applyFont="1" applyFill="1" applyBorder="1" applyProtection="1"/>
    <xf numFmtId="0" fontId="7" fillId="6" borderId="21" xfId="1" applyNumberFormat="1" applyFont="1" applyFill="1" applyBorder="1" applyAlignment="1" applyProtection="1">
      <alignment horizontal="left"/>
    </xf>
    <xf numFmtId="0" fontId="4" fillId="6" borderId="0" xfId="0" applyFont="1" applyFill="1" applyBorder="1" applyAlignment="1"/>
    <xf numFmtId="0" fontId="7" fillId="7" borderId="11" xfId="1" applyNumberFormat="1" applyFont="1" applyFill="1" applyBorder="1" applyAlignment="1">
      <alignment horizontal="left" wrapText="1"/>
    </xf>
    <xf numFmtId="0" fontId="7" fillId="7" borderId="2" xfId="1" applyNumberFormat="1" applyFont="1" applyFill="1" applyBorder="1" applyAlignment="1">
      <alignment horizontal="left" wrapText="1" indent="1"/>
    </xf>
    <xf numFmtId="0" fontId="8" fillId="6" borderId="3" xfId="1" applyNumberFormat="1" applyFill="1" applyBorder="1" applyAlignment="1" applyProtection="1">
      <alignment horizontal="left"/>
    </xf>
    <xf numFmtId="0" fontId="8" fillId="6" borderId="28" xfId="1" applyNumberFormat="1" applyFill="1" applyBorder="1" applyAlignment="1" applyProtection="1">
      <alignment horizontal="left"/>
    </xf>
    <xf numFmtId="0" fontId="8" fillId="6" borderId="6" xfId="1" applyNumberFormat="1" applyFill="1" applyBorder="1" applyAlignment="1" applyProtection="1">
      <alignment horizontal="left"/>
    </xf>
    <xf numFmtId="0" fontId="8" fillId="6" borderId="7" xfId="1" applyNumberFormat="1" applyFill="1" applyBorder="1" applyAlignment="1" applyProtection="1">
      <alignment horizontal="left"/>
    </xf>
    <xf numFmtId="0" fontId="8" fillId="6" borderId="8" xfId="1" applyNumberFormat="1" applyFill="1" applyBorder="1" applyAlignment="1" applyProtection="1">
      <alignment horizontal="left"/>
    </xf>
    <xf numFmtId="0" fontId="8" fillId="6" borderId="2" xfId="1" applyNumberFormat="1" applyFill="1" applyBorder="1" applyAlignment="1" applyProtection="1">
      <alignment horizontal="left"/>
    </xf>
    <xf numFmtId="0" fontId="7" fillId="6" borderId="3" xfId="1" applyNumberFormat="1" applyFont="1" applyFill="1" applyBorder="1" applyAlignment="1" applyProtection="1">
      <alignment horizontal="left"/>
    </xf>
    <xf numFmtId="22" fontId="7" fillId="0" borderId="12" xfId="1" applyNumberFormat="1" applyFont="1" applyFill="1" applyBorder="1" applyAlignment="1" applyProtection="1">
      <alignment horizontal="left"/>
      <protection locked="0"/>
    </xf>
    <xf numFmtId="0" fontId="4" fillId="6" borderId="0" xfId="0" applyFont="1" applyFill="1" applyBorder="1" applyAlignment="1"/>
    <xf numFmtId="0" fontId="8" fillId="6" borderId="12" xfId="1" applyNumberFormat="1" applyFill="1" applyBorder="1" applyAlignment="1" applyProtection="1">
      <alignment horizontal="center"/>
    </xf>
    <xf numFmtId="0" fontId="4" fillId="7" borderId="0" xfId="1" applyNumberFormat="1" applyFont="1" applyFill="1" applyAlignment="1">
      <alignment horizontal="center"/>
    </xf>
    <xf numFmtId="0" fontId="0" fillId="6" borderId="0" xfId="0" applyFill="1" applyAlignment="1">
      <alignment horizontal="center"/>
    </xf>
    <xf numFmtId="0" fontId="4" fillId="6" borderId="0" xfId="0" applyFont="1" applyFill="1" applyBorder="1" applyAlignment="1"/>
    <xf numFmtId="0" fontId="7" fillId="6" borderId="0" xfId="0" applyFont="1" applyFill="1" applyAlignment="1">
      <alignment wrapText="1"/>
    </xf>
    <xf numFmtId="0" fontId="0" fillId="0" borderId="0" xfId="0" applyAlignment="1">
      <alignment wrapText="1"/>
    </xf>
    <xf numFmtId="0" fontId="7" fillId="6" borderId="11" xfId="1" applyNumberFormat="1" applyFont="1" applyFill="1" applyBorder="1" applyAlignment="1">
      <alignment horizontal="center" vertical="center"/>
    </xf>
    <xf numFmtId="0" fontId="7" fillId="6" borderId="2" xfId="1" applyNumberFormat="1" applyFont="1" applyFill="1" applyBorder="1" applyAlignment="1">
      <alignment horizontal="center" vertical="center"/>
    </xf>
    <xf numFmtId="0" fontId="4" fillId="7" borderId="1" xfId="1" applyNumberFormat="1" applyFont="1" applyFill="1" applyBorder="1" applyAlignment="1">
      <alignment horizontal="left" vertical="center"/>
    </xf>
    <xf numFmtId="0" fontId="4" fillId="6" borderId="1" xfId="0" applyFont="1" applyFill="1" applyBorder="1" applyAlignment="1">
      <alignment horizontal="left"/>
    </xf>
    <xf numFmtId="0" fontId="4" fillId="7" borderId="1" xfId="1" applyNumberFormat="1" applyFont="1" applyFill="1" applyBorder="1" applyAlignment="1"/>
    <xf numFmtId="0" fontId="4" fillId="6" borderId="1" xfId="0" applyFont="1" applyFill="1" applyBorder="1" applyAlignment="1"/>
    <xf numFmtId="0" fontId="2" fillId="6" borderId="11" xfId="1" applyNumberFormat="1" applyFont="1" applyFill="1" applyBorder="1" applyAlignment="1" applyProtection="1">
      <alignment horizontal="left" vertical="center"/>
    </xf>
    <xf numFmtId="0" fontId="2" fillId="6" borderId="2" xfId="1" applyNumberFormat="1" applyFont="1" applyFill="1" applyBorder="1" applyAlignment="1" applyProtection="1">
      <alignment horizontal="left" vertical="center"/>
    </xf>
    <xf numFmtId="0" fontId="2" fillId="6" borderId="0" xfId="1" applyNumberFormat="1" applyFont="1" applyFill="1" applyAlignment="1" applyProtection="1">
      <alignment horizontal="center"/>
    </xf>
    <xf numFmtId="0" fontId="0" fillId="6" borderId="0" xfId="0" applyFill="1" applyAlignment="1" applyProtection="1">
      <alignment horizontal="center"/>
    </xf>
    <xf numFmtId="0" fontId="0" fillId="6" borderId="11" xfId="0" applyFill="1" applyBorder="1" applyAlignment="1">
      <alignment horizontal="center" vertical="center"/>
    </xf>
    <xf numFmtId="0" fontId="0" fillId="0" borderId="38" xfId="0" applyBorder="1" applyAlignment="1">
      <alignment horizontal="center" vertical="center"/>
    </xf>
    <xf numFmtId="0" fontId="8" fillId="6" borderId="11" xfId="1" applyNumberFormat="1" applyFill="1" applyBorder="1" applyAlignment="1" applyProtection="1">
      <alignment horizontal="center" vertical="center"/>
    </xf>
    <xf numFmtId="0" fontId="8" fillId="6" borderId="33" xfId="1" applyNumberFormat="1" applyFill="1" applyBorder="1" applyAlignment="1" applyProtection="1">
      <alignment horizontal="center" vertical="center"/>
    </xf>
    <xf numFmtId="0" fontId="7" fillId="6" borderId="33" xfId="1" applyNumberFormat="1" applyFont="1" applyFill="1" applyBorder="1" applyAlignment="1" applyProtection="1">
      <alignment horizontal="center" vertical="center"/>
    </xf>
    <xf numFmtId="0" fontId="7" fillId="6" borderId="38" xfId="1" applyNumberFormat="1" applyFont="1" applyFill="1" applyBorder="1" applyAlignment="1" applyProtection="1">
      <alignment horizontal="center" vertical="center"/>
    </xf>
    <xf numFmtId="0" fontId="0" fillId="6" borderId="43" xfId="0" applyFill="1" applyBorder="1" applyAlignment="1">
      <alignment horizontal="center" vertical="center"/>
    </xf>
    <xf numFmtId="0" fontId="0" fillId="0" borderId="43" xfId="0" applyBorder="1" applyAlignment="1">
      <alignment horizontal="center" vertical="center"/>
    </xf>
    <xf numFmtId="0" fontId="8" fillId="6" borderId="39" xfId="1" applyNumberFormat="1" applyFill="1" applyBorder="1" applyAlignment="1" applyProtection="1">
      <alignment horizontal="center" vertical="center"/>
    </xf>
    <xf numFmtId="0" fontId="8" fillId="6" borderId="43" xfId="1" applyNumberFormat="1" applyFill="1" applyBorder="1" applyAlignment="1" applyProtection="1">
      <alignment horizontal="center" vertical="center"/>
    </xf>
    <xf numFmtId="0" fontId="7" fillId="6" borderId="43" xfId="0" applyFont="1" applyFill="1" applyBorder="1" applyAlignment="1">
      <alignment horizontal="center" vertical="center"/>
    </xf>
    <xf numFmtId="0" fontId="0" fillId="6" borderId="39" xfId="0" applyFill="1" applyBorder="1" applyAlignment="1">
      <alignment horizontal="center" vertical="center"/>
    </xf>
    <xf numFmtId="0" fontId="8" fillId="6" borderId="17" xfId="1" applyNumberFormat="1" applyFill="1" applyBorder="1" applyAlignment="1" applyProtection="1">
      <alignment horizontal="center" vertical="center"/>
    </xf>
    <xf numFmtId="0" fontId="0" fillId="0" borderId="20" xfId="0" applyBorder="1" applyAlignment="1">
      <alignment horizontal="center" vertical="center"/>
    </xf>
    <xf numFmtId="165" fontId="8" fillId="0" borderId="17" xfId="1" applyNumberFormat="1" applyFill="1" applyBorder="1" applyAlignment="1" applyProtection="1">
      <alignment horizontal="center" vertical="center"/>
      <protection locked="0"/>
    </xf>
    <xf numFmtId="165" fontId="8" fillId="0" borderId="2" xfId="1" applyNumberFormat="1" applyFill="1" applyBorder="1" applyAlignment="1" applyProtection="1">
      <alignment horizontal="center" vertical="center"/>
      <protection locked="0"/>
    </xf>
    <xf numFmtId="165" fontId="8" fillId="0" borderId="33" xfId="1" applyNumberFormat="1" applyFill="1" applyBorder="1" applyAlignment="1" applyProtection="1">
      <alignment horizontal="center" vertical="center"/>
      <protection locked="0"/>
    </xf>
    <xf numFmtId="165" fontId="8" fillId="0" borderId="38" xfId="1" applyNumberFormat="1" applyFill="1" applyBorder="1" applyAlignment="1" applyProtection="1">
      <alignment horizontal="center" vertical="center"/>
      <protection locked="0"/>
    </xf>
    <xf numFmtId="165" fontId="7" fillId="0" borderId="33" xfId="1" applyNumberFormat="1" applyFont="1" applyFill="1" applyBorder="1" applyAlignment="1" applyProtection="1">
      <alignment horizontal="center" vertical="center"/>
      <protection locked="0"/>
    </xf>
    <xf numFmtId="0" fontId="7" fillId="6" borderId="43" xfId="1" applyNumberFormat="1" applyFont="1" applyFill="1" applyBorder="1" applyAlignment="1" applyProtection="1">
      <alignment horizontal="center" vertical="center"/>
    </xf>
    <xf numFmtId="0" fontId="8" fillId="0" borderId="38" xfId="1" applyNumberFormat="1" applyFill="1" applyBorder="1" applyAlignment="1" applyProtection="1">
      <alignment horizontal="center" vertical="center"/>
    </xf>
    <xf numFmtId="165" fontId="8" fillId="0" borderId="11" xfId="1" applyNumberFormat="1" applyFill="1" applyBorder="1" applyAlignment="1" applyProtection="1">
      <alignment horizontal="center" vertical="center"/>
      <protection locked="0"/>
    </xf>
    <xf numFmtId="165" fontId="0" fillId="0" borderId="38" xfId="0" applyNumberFormat="1" applyFill="1" applyBorder="1" applyAlignment="1">
      <alignment horizontal="center" vertical="center"/>
    </xf>
    <xf numFmtId="165" fontId="7" fillId="0" borderId="11" xfId="1" applyNumberFormat="1" applyFont="1" applyFill="1" applyBorder="1" applyAlignment="1" applyProtection="1">
      <alignment horizontal="center" vertical="center"/>
      <protection locked="0"/>
    </xf>
    <xf numFmtId="165" fontId="0" fillId="0" borderId="38" xfId="0" applyNumberFormat="1" applyBorder="1" applyAlignment="1">
      <alignment horizontal="center" vertical="center"/>
    </xf>
    <xf numFmtId="0" fontId="7" fillId="6" borderId="17" xfId="1" applyNumberFormat="1" applyFont="1" applyFill="1" applyBorder="1" applyAlignment="1" applyProtection="1">
      <alignment horizontal="center" vertical="center"/>
    </xf>
    <xf numFmtId="0" fontId="8" fillId="0" borderId="2" xfId="1" applyNumberFormat="1" applyFill="1" applyBorder="1" applyAlignment="1" applyProtection="1">
      <alignment horizontal="center" vertical="center"/>
    </xf>
    <xf numFmtId="0" fontId="7" fillId="6" borderId="17" xfId="1" applyNumberFormat="1" applyFont="1" applyFill="1" applyBorder="1" applyAlignment="1" applyProtection="1">
      <alignment horizontal="left" vertical="center"/>
    </xf>
    <xf numFmtId="0" fontId="8" fillId="0" borderId="2" xfId="1" applyNumberFormat="1" applyFill="1" applyBorder="1" applyAlignment="1" applyProtection="1">
      <alignment horizontal="left" vertical="center"/>
    </xf>
    <xf numFmtId="0" fontId="7" fillId="6" borderId="11" xfId="1" applyNumberFormat="1" applyFont="1" applyFill="1" applyBorder="1" applyAlignment="1" applyProtection="1">
      <alignment horizontal="center" vertical="center"/>
    </xf>
    <xf numFmtId="16" fontId="7" fillId="6" borderId="33" xfId="1" quotePrefix="1" applyNumberFormat="1" applyFont="1" applyFill="1" applyBorder="1" applyAlignment="1" applyProtection="1">
      <alignment horizontal="center" vertical="center"/>
    </xf>
    <xf numFmtId="0" fontId="7" fillId="6" borderId="33" xfId="1" applyNumberFormat="1" applyFont="1" applyFill="1" applyBorder="1" applyAlignment="1" applyProtection="1">
      <alignment horizontal="left" vertical="center"/>
    </xf>
    <xf numFmtId="0" fontId="8" fillId="0" borderId="38" xfId="1" applyNumberFormat="1" applyFill="1" applyBorder="1" applyAlignment="1" applyProtection="1">
      <alignment horizontal="left" vertical="center"/>
    </xf>
    <xf numFmtId="0" fontId="7" fillId="6" borderId="11" xfId="1" applyNumberFormat="1" applyFont="1" applyFill="1" applyBorder="1" applyAlignment="1" applyProtection="1">
      <alignment horizontal="left" vertical="center"/>
    </xf>
    <xf numFmtId="0" fontId="0" fillId="0" borderId="38" xfId="0" applyBorder="1" applyAlignment="1">
      <alignment horizontal="left" vertical="center"/>
    </xf>
    <xf numFmtId="0" fontId="8" fillId="6" borderId="12" xfId="1" applyNumberFormat="1" applyFill="1" applyBorder="1" applyAlignment="1" applyProtection="1">
      <alignment horizontal="center"/>
    </xf>
    <xf numFmtId="0" fontId="0" fillId="6" borderId="15" xfId="0" applyFill="1" applyBorder="1" applyAlignment="1" applyProtection="1">
      <alignment horizontal="center"/>
    </xf>
    <xf numFmtId="0" fontId="0" fillId="6" borderId="9" xfId="0" applyFill="1" applyBorder="1" applyAlignment="1" applyProtection="1">
      <alignment horizontal="center"/>
    </xf>
    <xf numFmtId="0" fontId="7" fillId="6" borderId="12" xfId="1" applyNumberFormat="1" applyFont="1" applyFill="1" applyBorder="1" applyAlignment="1" applyProtection="1">
      <alignment horizontal="center"/>
    </xf>
    <xf numFmtId="0" fontId="8" fillId="0" borderId="17" xfId="1" applyNumberFormat="1" applyFill="1" applyBorder="1" applyAlignment="1" applyProtection="1">
      <alignment horizontal="center" vertical="center"/>
    </xf>
    <xf numFmtId="0" fontId="8" fillId="6" borderId="11" xfId="1" applyNumberFormat="1" applyFill="1" applyBorder="1" applyAlignment="1" applyProtection="1">
      <alignment horizontal="left" vertical="center"/>
    </xf>
    <xf numFmtId="0" fontId="8" fillId="0" borderId="17" xfId="1" applyNumberFormat="1" applyFill="1" applyBorder="1" applyAlignment="1" applyProtection="1">
      <alignment horizontal="left" vertical="center"/>
    </xf>
    <xf numFmtId="0" fontId="8" fillId="6" borderId="33" xfId="1" applyNumberFormat="1" applyFill="1" applyBorder="1" applyAlignment="1" applyProtection="1">
      <alignment horizontal="left" vertical="center"/>
    </xf>
    <xf numFmtId="0" fontId="0" fillId="0" borderId="38" xfId="0" applyBorder="1"/>
    <xf numFmtId="0" fontId="0" fillId="0" borderId="2" xfId="0" applyBorder="1" applyAlignment="1">
      <alignment horizontal="center" vertical="center"/>
    </xf>
    <xf numFmtId="0" fontId="0" fillId="0" borderId="2" xfId="0" applyBorder="1"/>
    <xf numFmtId="0" fontId="8" fillId="6" borderId="20" xfId="1" applyNumberFormat="1" applyFill="1" applyBorder="1" applyAlignment="1" applyProtection="1">
      <alignment horizontal="center" vertical="center"/>
    </xf>
    <xf numFmtId="0" fontId="0" fillId="0" borderId="17" xfId="0" applyBorder="1" applyAlignment="1">
      <alignment horizontal="center" vertical="center"/>
    </xf>
    <xf numFmtId="0" fontId="8" fillId="6" borderId="38" xfId="1" applyNumberFormat="1" applyFill="1" applyBorder="1" applyAlignment="1" applyProtection="1">
      <alignment horizontal="center" vertical="center"/>
    </xf>
    <xf numFmtId="0" fontId="8" fillId="0" borderId="20" xfId="1" applyNumberFormat="1" applyFill="1" applyBorder="1" applyAlignment="1" applyProtection="1">
      <alignment horizontal="center" vertical="center"/>
    </xf>
  </cellXfs>
  <cellStyles count="11">
    <cellStyle name="Comma" xfId="1" builtinId="3"/>
    <cellStyle name="Comma0" xfId="2"/>
    <cellStyle name="Currency0" xfId="3"/>
    <cellStyle name="Date" xfId="4"/>
    <cellStyle name="Fixed" xfId="5"/>
    <cellStyle name="Heading 1" xfId="6" builtinId="16" customBuiltin="1"/>
    <cellStyle name="Heading 2" xfId="7" builtinId="17" customBuiltin="1"/>
    <cellStyle name="Hyperlink" xfId="10" builtinId="8"/>
    <cellStyle name="locked" xfId="8"/>
    <cellStyle name="Normal" xfId="0" builtinId="0"/>
    <cellStyle name="unlocked" xfId="9"/>
  </cellStyles>
  <dxfs count="467">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mruColors>
      <color rgb="FFCC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Z58"/>
  <sheetViews>
    <sheetView tabSelected="1" workbookViewId="0"/>
  </sheetViews>
  <sheetFormatPr defaultRowHeight="12.75"/>
  <cols>
    <col min="1" max="2" width="2.7109375" customWidth="1"/>
    <col min="3" max="3" width="92.7109375" customWidth="1"/>
    <col min="4" max="7" width="9.140625" style="37"/>
    <col min="8" max="8" width="10.28515625" style="37" customWidth="1"/>
    <col min="9" max="26" width="9.140625" style="37"/>
  </cols>
  <sheetData>
    <row r="1" spans="1:26" ht="15" customHeight="1">
      <c r="A1" s="42"/>
      <c r="B1" s="241" t="s">
        <v>129</v>
      </c>
      <c r="C1" s="242"/>
      <c r="D1" s="54"/>
      <c r="E1" s="54"/>
      <c r="F1" s="54"/>
      <c r="G1" s="54"/>
      <c r="H1" s="55"/>
      <c r="I1" s="56"/>
      <c r="J1" s="56"/>
      <c r="K1" s="56"/>
      <c r="L1" s="56"/>
      <c r="M1" s="56"/>
      <c r="N1" s="56"/>
      <c r="O1" s="56"/>
      <c r="P1" s="56"/>
      <c r="Q1" s="56"/>
      <c r="R1" s="56"/>
      <c r="S1" s="56"/>
      <c r="T1" s="56"/>
      <c r="U1" s="56"/>
      <c r="V1" s="56"/>
      <c r="W1" s="23"/>
      <c r="X1" s="23"/>
      <c r="Y1" s="39"/>
      <c r="Z1" s="39"/>
    </row>
    <row r="2" spans="1:26" s="57" customFormat="1" ht="15" customHeight="1">
      <c r="A2" s="43"/>
      <c r="B2" s="44"/>
      <c r="C2" s="45"/>
      <c r="D2" s="56"/>
      <c r="E2" s="56"/>
      <c r="F2" s="56"/>
      <c r="G2" s="56"/>
      <c r="H2" s="56"/>
      <c r="I2" s="56"/>
      <c r="J2" s="56"/>
      <c r="K2" s="56"/>
      <c r="L2" s="56"/>
      <c r="M2" s="56"/>
      <c r="N2" s="56"/>
      <c r="O2" s="56"/>
      <c r="P2" s="56"/>
      <c r="Q2" s="56"/>
      <c r="R2" s="56"/>
      <c r="S2" s="56"/>
      <c r="T2" s="56"/>
      <c r="U2" s="56"/>
      <c r="V2" s="56"/>
      <c r="W2" s="21"/>
      <c r="X2" s="21"/>
      <c r="Y2" s="39"/>
      <c r="Z2" s="39"/>
    </row>
    <row r="3" spans="1:26" s="57" customFormat="1" ht="15">
      <c r="A3" s="43" t="s">
        <v>158</v>
      </c>
      <c r="B3" s="43"/>
      <c r="C3" s="42"/>
      <c r="D3"/>
      <c r="E3" s="56"/>
      <c r="F3" s="56"/>
      <c r="G3" s="56"/>
      <c r="H3" s="56"/>
      <c r="I3" s="56"/>
      <c r="J3" s="56"/>
      <c r="K3" s="56"/>
      <c r="L3" s="56"/>
      <c r="M3" s="56"/>
      <c r="N3" s="56"/>
      <c r="O3" s="56"/>
      <c r="P3" s="56"/>
      <c r="Q3" s="56"/>
      <c r="R3" s="56"/>
      <c r="S3" s="56"/>
      <c r="T3" s="56"/>
      <c r="U3" s="56"/>
      <c r="V3" s="56"/>
      <c r="W3" s="21"/>
      <c r="X3" s="21"/>
      <c r="Y3" s="39"/>
      <c r="Z3" s="39"/>
    </row>
    <row r="4" spans="1:26" s="57" customFormat="1" ht="15">
      <c r="A4" s="43"/>
      <c r="B4" s="244" t="s">
        <v>157</v>
      </c>
      <c r="C4" s="245"/>
      <c r="D4"/>
      <c r="E4" s="56"/>
      <c r="F4" s="56"/>
      <c r="G4" s="56"/>
      <c r="H4" s="56"/>
      <c r="I4" s="56"/>
      <c r="J4" s="56"/>
      <c r="K4" s="56"/>
      <c r="L4" s="56"/>
      <c r="M4" s="56"/>
      <c r="N4" s="56"/>
      <c r="O4" s="56"/>
      <c r="P4" s="56"/>
      <c r="Q4" s="56"/>
      <c r="R4" s="56"/>
      <c r="S4" s="56"/>
      <c r="T4" s="56"/>
      <c r="U4" s="56"/>
      <c r="V4" s="56"/>
      <c r="W4" s="21"/>
      <c r="X4" s="21"/>
      <c r="Y4" s="39"/>
      <c r="Z4" s="39"/>
    </row>
    <row r="5" spans="1:26" s="57" customFormat="1" ht="15">
      <c r="A5" s="43"/>
      <c r="B5" s="245"/>
      <c r="C5" s="245"/>
      <c r="D5"/>
      <c r="E5" s="56"/>
      <c r="F5" s="56"/>
      <c r="G5" s="56"/>
      <c r="H5" s="56"/>
      <c r="I5" s="56"/>
      <c r="J5" s="56"/>
      <c r="K5" s="56"/>
      <c r="L5" s="56"/>
      <c r="M5" s="56"/>
      <c r="N5" s="56"/>
      <c r="O5" s="56"/>
      <c r="P5" s="56"/>
      <c r="Q5" s="56"/>
      <c r="R5" s="56"/>
      <c r="S5" s="56"/>
      <c r="T5" s="56"/>
      <c r="U5" s="56"/>
      <c r="V5" s="56"/>
      <c r="W5" s="21"/>
      <c r="X5" s="21"/>
      <c r="Y5" s="39"/>
      <c r="Z5" s="39"/>
    </row>
    <row r="6" spans="1:26" s="57" customFormat="1" ht="15">
      <c r="A6" s="43"/>
      <c r="B6" s="42"/>
      <c r="C6" s="42"/>
      <c r="D6"/>
      <c r="E6" s="56"/>
      <c r="F6" s="56"/>
      <c r="G6" s="56"/>
      <c r="H6" s="56"/>
      <c r="I6" s="56"/>
      <c r="J6" s="56"/>
      <c r="K6" s="56"/>
      <c r="L6" s="56"/>
      <c r="M6" s="56"/>
      <c r="N6" s="56"/>
      <c r="O6" s="56"/>
      <c r="P6" s="56"/>
      <c r="Q6" s="56"/>
      <c r="R6" s="56"/>
      <c r="S6" s="56"/>
      <c r="T6" s="56"/>
      <c r="U6" s="56"/>
      <c r="V6" s="56"/>
      <c r="W6" s="21"/>
      <c r="X6" s="21"/>
      <c r="Y6" s="39"/>
      <c r="Z6" s="39"/>
    </row>
    <row r="7" spans="1:26" s="57" customFormat="1" ht="15">
      <c r="A7" s="43"/>
      <c r="B7" s="43" t="s">
        <v>202</v>
      </c>
      <c r="C7" s="42"/>
      <c r="D7"/>
      <c r="E7" s="56"/>
      <c r="F7" s="56"/>
      <c r="G7" s="56"/>
      <c r="H7" s="56"/>
      <c r="I7" s="56"/>
      <c r="J7" s="56"/>
      <c r="K7" s="56"/>
      <c r="L7" s="56"/>
      <c r="M7" s="56"/>
      <c r="N7" s="56"/>
      <c r="O7" s="56"/>
      <c r="P7" s="56"/>
      <c r="Q7" s="56"/>
      <c r="R7" s="56"/>
      <c r="S7" s="56"/>
      <c r="T7" s="56"/>
      <c r="U7" s="56"/>
      <c r="V7" s="56"/>
      <c r="W7" s="21"/>
      <c r="X7" s="21"/>
      <c r="Y7" s="39"/>
      <c r="Z7" s="39"/>
    </row>
    <row r="8" spans="1:26" s="57" customFormat="1" ht="15">
      <c r="A8" s="43"/>
      <c r="B8" s="42"/>
      <c r="C8" s="42"/>
      <c r="D8"/>
      <c r="E8" s="56"/>
      <c r="F8" s="56"/>
      <c r="G8" s="56"/>
      <c r="H8" s="56"/>
      <c r="I8" s="56"/>
      <c r="J8" s="56"/>
      <c r="K8" s="56"/>
      <c r="L8" s="56"/>
      <c r="M8" s="56"/>
      <c r="N8" s="56"/>
      <c r="O8" s="56"/>
      <c r="P8" s="56"/>
      <c r="Q8" s="56"/>
      <c r="R8" s="56"/>
      <c r="S8" s="56"/>
      <c r="T8" s="56"/>
      <c r="U8" s="56"/>
      <c r="V8" s="56"/>
      <c r="W8" s="21"/>
      <c r="X8" s="21"/>
      <c r="Y8" s="39"/>
      <c r="Z8" s="39"/>
    </row>
    <row r="9" spans="1:26" s="57" customFormat="1" ht="15">
      <c r="A9" s="243" t="s">
        <v>125</v>
      </c>
      <c r="B9" s="243"/>
      <c r="C9" s="243"/>
      <c r="D9"/>
      <c r="E9" s="56"/>
      <c r="F9" s="56"/>
      <c r="G9" s="56"/>
      <c r="H9" s="56"/>
      <c r="I9" s="56"/>
      <c r="J9" s="56"/>
      <c r="K9" s="56"/>
      <c r="L9" s="56"/>
      <c r="M9" s="56"/>
      <c r="N9" s="56"/>
      <c r="O9" s="56"/>
      <c r="P9" s="56"/>
      <c r="Q9" s="56"/>
      <c r="R9" s="56"/>
      <c r="S9" s="56"/>
      <c r="T9" s="56"/>
      <c r="U9" s="56"/>
      <c r="V9" s="56"/>
      <c r="W9" s="21"/>
      <c r="X9" s="21"/>
      <c r="Y9" s="39"/>
      <c r="Z9" s="39"/>
    </row>
    <row r="10" spans="1:26" s="57" customFormat="1" ht="15">
      <c r="A10" s="46"/>
      <c r="B10" s="46"/>
      <c r="C10" s="46"/>
      <c r="D10"/>
      <c r="E10" s="56"/>
      <c r="F10" s="56"/>
      <c r="G10" s="56"/>
      <c r="H10" s="56"/>
      <c r="I10" s="56"/>
      <c r="J10" s="56"/>
      <c r="K10" s="56"/>
      <c r="L10" s="56"/>
      <c r="M10" s="56"/>
      <c r="N10" s="56"/>
      <c r="O10" s="56"/>
      <c r="P10" s="56"/>
      <c r="Q10" s="56"/>
      <c r="R10" s="56"/>
      <c r="S10" s="56"/>
      <c r="T10" s="56"/>
      <c r="U10" s="56"/>
      <c r="V10" s="56"/>
      <c r="W10" s="21"/>
      <c r="X10" s="21"/>
      <c r="Y10" s="39"/>
      <c r="Z10" s="39"/>
    </row>
    <row r="11" spans="1:26" s="57" customFormat="1" ht="15">
      <c r="A11" s="46" t="s">
        <v>126</v>
      </c>
      <c r="B11" s="47"/>
      <c r="C11" s="47"/>
      <c r="D11"/>
      <c r="E11" s="56"/>
      <c r="F11" s="56"/>
      <c r="G11" s="56"/>
      <c r="H11" s="56"/>
      <c r="I11" s="56"/>
      <c r="J11" s="56"/>
      <c r="K11" s="56"/>
      <c r="L11" s="56"/>
      <c r="M11" s="56"/>
      <c r="N11" s="56"/>
      <c r="O11" s="56"/>
      <c r="P11" s="56"/>
      <c r="Q11" s="56"/>
      <c r="R11" s="56"/>
      <c r="S11" s="56"/>
      <c r="T11" s="56"/>
      <c r="U11" s="56"/>
      <c r="V11" s="56"/>
      <c r="W11" s="21"/>
      <c r="X11" s="21"/>
      <c r="Y11" s="39"/>
      <c r="Z11" s="39"/>
    </row>
    <row r="12" spans="1:26" s="57" customFormat="1" ht="15">
      <c r="A12" s="43"/>
      <c r="B12" s="48">
        <v>1</v>
      </c>
      <c r="C12" s="49" t="s">
        <v>159</v>
      </c>
      <c r="D12" s="56"/>
      <c r="E12" s="56"/>
      <c r="F12" s="56"/>
      <c r="G12" s="56"/>
      <c r="H12" s="56"/>
      <c r="I12" s="56"/>
      <c r="J12" s="56"/>
      <c r="K12" s="56"/>
      <c r="L12" s="56"/>
      <c r="M12" s="56"/>
      <c r="N12" s="56"/>
      <c r="O12" s="56"/>
      <c r="P12" s="56"/>
      <c r="Q12" s="56"/>
      <c r="R12" s="56"/>
      <c r="S12" s="56"/>
      <c r="T12" s="56"/>
      <c r="U12" s="56"/>
      <c r="V12" s="56"/>
      <c r="W12" s="21"/>
      <c r="X12" s="21"/>
      <c r="Y12" s="39"/>
      <c r="Z12" s="39"/>
    </row>
    <row r="13" spans="1:26" ht="15.75">
      <c r="A13" s="42"/>
      <c r="B13" s="48">
        <v>2</v>
      </c>
      <c r="C13" s="49" t="s">
        <v>127</v>
      </c>
      <c r="D13" s="56"/>
      <c r="E13" s="56"/>
      <c r="F13" s="56"/>
      <c r="G13" s="56"/>
      <c r="H13" s="56"/>
      <c r="I13" s="56"/>
      <c r="J13" s="56"/>
      <c r="K13" s="56"/>
      <c r="L13" s="56"/>
      <c r="M13" s="56"/>
      <c r="N13" s="56"/>
      <c r="O13" s="56"/>
      <c r="P13" s="56"/>
      <c r="Q13" s="56"/>
      <c r="R13" s="56"/>
      <c r="S13" s="56"/>
      <c r="T13" s="56"/>
      <c r="U13" s="56"/>
      <c r="V13" s="56"/>
      <c r="W13" s="23"/>
      <c r="X13" s="23"/>
      <c r="Y13" s="39"/>
      <c r="Z13" s="39"/>
    </row>
    <row r="14" spans="1:26" ht="39">
      <c r="A14" s="42"/>
      <c r="B14" s="48">
        <v>3</v>
      </c>
      <c r="C14" s="49" t="s">
        <v>128</v>
      </c>
      <c r="D14" s="56"/>
      <c r="E14" s="56"/>
      <c r="F14" s="56"/>
      <c r="G14" s="56"/>
      <c r="H14" s="56"/>
      <c r="I14" s="56"/>
      <c r="J14" s="56"/>
      <c r="K14" s="56"/>
      <c r="L14" s="56"/>
      <c r="M14" s="56"/>
      <c r="N14" s="56"/>
      <c r="O14" s="56"/>
      <c r="P14" s="56"/>
      <c r="Q14" s="56"/>
      <c r="R14" s="56"/>
      <c r="S14" s="56"/>
      <c r="T14" s="56"/>
      <c r="U14" s="56"/>
      <c r="V14" s="56"/>
      <c r="W14" s="23"/>
      <c r="X14" s="23"/>
      <c r="Y14" s="39"/>
      <c r="Z14" s="39"/>
    </row>
    <row r="15" spans="1:26" ht="15.75">
      <c r="A15" s="42"/>
      <c r="B15" s="50"/>
      <c r="C15" s="51"/>
      <c r="D15" s="56"/>
      <c r="E15" s="56"/>
      <c r="F15" s="56"/>
      <c r="G15" s="56"/>
      <c r="H15" s="56"/>
      <c r="I15" s="56"/>
      <c r="J15" s="56"/>
      <c r="K15" s="56"/>
      <c r="L15" s="56"/>
      <c r="M15" s="56"/>
      <c r="N15" s="56"/>
      <c r="O15" s="56"/>
      <c r="P15" s="56"/>
      <c r="Q15" s="56"/>
      <c r="R15" s="56"/>
      <c r="S15" s="56"/>
      <c r="T15" s="56"/>
      <c r="U15" s="56"/>
      <c r="V15" s="56"/>
      <c r="W15" s="23"/>
      <c r="X15" s="23"/>
      <c r="Y15" s="39"/>
      <c r="Z15" s="39"/>
    </row>
    <row r="16" spans="1:26" ht="15.75">
      <c r="A16" s="170" t="s">
        <v>160</v>
      </c>
      <c r="B16" s="170"/>
      <c r="C16" s="170"/>
      <c r="D16" s="56"/>
      <c r="E16" s="56"/>
      <c r="F16" s="56"/>
      <c r="G16" s="56"/>
      <c r="H16" s="56"/>
      <c r="I16" s="56"/>
      <c r="J16" s="56"/>
      <c r="K16" s="56"/>
      <c r="L16" s="56"/>
      <c r="M16" s="56"/>
      <c r="N16" s="56"/>
      <c r="O16" s="56"/>
      <c r="P16" s="56"/>
      <c r="Q16" s="56"/>
      <c r="R16" s="56"/>
      <c r="S16" s="56"/>
      <c r="T16" s="56"/>
      <c r="U16" s="56"/>
      <c r="V16" s="56"/>
      <c r="W16" s="23"/>
      <c r="X16" s="23"/>
      <c r="Y16" s="39"/>
      <c r="Z16" s="39"/>
    </row>
    <row r="17" spans="1:26" ht="39">
      <c r="A17" s="43"/>
      <c r="B17" s="48">
        <v>1</v>
      </c>
      <c r="C17" s="49" t="s">
        <v>161</v>
      </c>
      <c r="D17" s="56"/>
      <c r="E17" s="56"/>
      <c r="F17" s="56"/>
      <c r="G17" s="56"/>
      <c r="H17" s="56"/>
      <c r="I17" s="56"/>
      <c r="J17" s="56"/>
      <c r="K17" s="56"/>
      <c r="L17" s="56"/>
      <c r="M17" s="56"/>
      <c r="N17" s="56"/>
      <c r="O17" s="56"/>
      <c r="P17" s="56"/>
      <c r="Q17" s="56"/>
      <c r="R17" s="56"/>
      <c r="S17" s="56"/>
      <c r="T17" s="56"/>
      <c r="U17" s="56"/>
      <c r="V17" s="56"/>
      <c r="W17" s="23"/>
      <c r="X17" s="23"/>
      <c r="Y17" s="39"/>
      <c r="Z17" s="39"/>
    </row>
    <row r="18" spans="1:26" ht="15.75">
      <c r="A18" s="43"/>
      <c r="B18" s="186"/>
      <c r="C18" s="187"/>
      <c r="D18" s="56"/>
      <c r="E18" s="56"/>
      <c r="F18" s="56"/>
      <c r="G18" s="56"/>
      <c r="H18" s="56"/>
      <c r="I18" s="56"/>
      <c r="J18" s="56"/>
      <c r="K18" s="56"/>
      <c r="L18" s="56"/>
      <c r="M18" s="56"/>
      <c r="N18" s="56"/>
      <c r="O18" s="56"/>
      <c r="P18" s="56"/>
      <c r="Q18" s="56"/>
      <c r="R18" s="56"/>
      <c r="S18" s="56"/>
      <c r="T18" s="56"/>
      <c r="U18" s="56"/>
      <c r="V18" s="56"/>
      <c r="W18" s="23"/>
      <c r="X18" s="23"/>
      <c r="Y18" s="39"/>
      <c r="Z18" s="39"/>
    </row>
    <row r="19" spans="1:26" ht="15.75">
      <c r="A19" s="177" t="s">
        <v>173</v>
      </c>
      <c r="B19" s="188"/>
      <c r="C19" s="189"/>
      <c r="D19" s="56"/>
      <c r="E19" s="56"/>
      <c r="F19" s="56"/>
      <c r="G19" s="56"/>
      <c r="H19" s="56"/>
      <c r="I19" s="56"/>
      <c r="J19" s="56"/>
      <c r="K19" s="56"/>
      <c r="L19" s="56"/>
      <c r="M19" s="56"/>
      <c r="N19" s="56"/>
      <c r="O19" s="56"/>
      <c r="P19" s="56"/>
      <c r="Q19" s="56"/>
      <c r="R19" s="56"/>
      <c r="S19" s="56"/>
      <c r="T19" s="56"/>
      <c r="U19" s="56"/>
      <c r="V19" s="56"/>
      <c r="W19" s="23"/>
      <c r="X19" s="23"/>
      <c r="Y19" s="39"/>
      <c r="Z19" s="39"/>
    </row>
    <row r="20" spans="1:26" ht="39">
      <c r="A20" s="42"/>
      <c r="B20" s="48">
        <v>1</v>
      </c>
      <c r="C20" s="49" t="s">
        <v>172</v>
      </c>
      <c r="D20" s="56"/>
      <c r="E20" s="56"/>
      <c r="F20" s="56"/>
      <c r="G20" s="56"/>
      <c r="H20" s="56"/>
      <c r="I20" s="56"/>
      <c r="J20" s="56"/>
      <c r="K20" s="56"/>
      <c r="L20" s="56"/>
      <c r="M20" s="56"/>
      <c r="N20" s="56"/>
      <c r="O20" s="56"/>
      <c r="P20" s="56"/>
      <c r="Q20" s="56"/>
      <c r="R20" s="56"/>
      <c r="S20" s="56"/>
      <c r="T20" s="56"/>
      <c r="U20" s="56"/>
      <c r="V20" s="56"/>
      <c r="W20" s="23"/>
      <c r="X20" s="23"/>
      <c r="Y20" s="39"/>
      <c r="Z20" s="39"/>
    </row>
    <row r="21" spans="1:26" ht="15" customHeight="1">
      <c r="A21" s="42"/>
      <c r="B21" s="50"/>
      <c r="C21" s="45"/>
      <c r="D21" s="56"/>
      <c r="E21" s="56"/>
      <c r="F21" s="56"/>
      <c r="G21" s="56"/>
      <c r="H21" s="56"/>
      <c r="I21" s="56"/>
      <c r="J21" s="56"/>
      <c r="K21" s="56"/>
      <c r="L21" s="56"/>
      <c r="M21" s="56"/>
      <c r="N21" s="56"/>
      <c r="O21" s="56"/>
      <c r="P21" s="56"/>
      <c r="Q21" s="56"/>
      <c r="R21" s="56"/>
      <c r="S21" s="56"/>
      <c r="T21" s="56"/>
      <c r="U21" s="56"/>
      <c r="V21" s="56"/>
      <c r="W21" s="23"/>
      <c r="X21" s="23"/>
      <c r="Y21" s="39"/>
      <c r="Z21" s="39"/>
    </row>
    <row r="22" spans="1:26" ht="15" customHeight="1">
      <c r="A22" s="220" t="s">
        <v>182</v>
      </c>
      <c r="B22" s="188"/>
      <c r="C22" s="189"/>
      <c r="D22" s="38"/>
      <c r="E22" s="38"/>
      <c r="F22" s="38"/>
      <c r="G22" s="38"/>
      <c r="H22" s="38"/>
      <c r="I22" s="38"/>
      <c r="J22" s="38"/>
      <c r="K22" s="38"/>
      <c r="L22" s="54"/>
      <c r="M22" s="23"/>
      <c r="N22" s="23"/>
      <c r="O22" s="23"/>
      <c r="P22" s="23"/>
      <c r="Q22" s="23"/>
      <c r="R22" s="23"/>
      <c r="S22" s="23"/>
      <c r="T22" s="23"/>
      <c r="U22" s="23"/>
      <c r="V22" s="23"/>
      <c r="W22" s="23"/>
      <c r="X22" s="23"/>
      <c r="Y22" s="39"/>
      <c r="Z22" s="39"/>
    </row>
    <row r="23" spans="1:26" s="37" customFormat="1" ht="26.25">
      <c r="A23" s="42"/>
      <c r="B23" s="222">
        <v>1</v>
      </c>
      <c r="C23" s="49" t="s">
        <v>194</v>
      </c>
      <c r="D23" s="38"/>
      <c r="E23" s="38"/>
      <c r="F23" s="38"/>
      <c r="G23" s="38"/>
      <c r="H23" s="38"/>
      <c r="I23" s="38"/>
      <c r="J23" s="38"/>
      <c r="K23" s="38"/>
      <c r="L23" s="54"/>
      <c r="M23" s="23"/>
      <c r="N23" s="23"/>
      <c r="O23" s="23"/>
      <c r="P23" s="23"/>
      <c r="Q23" s="23"/>
      <c r="R23" s="23"/>
      <c r="S23" s="23"/>
      <c r="T23" s="23"/>
      <c r="U23" s="23"/>
      <c r="V23" s="23"/>
      <c r="W23" s="23"/>
      <c r="X23" s="23"/>
      <c r="Y23" s="39"/>
      <c r="Z23" s="39"/>
    </row>
    <row r="24" spans="1:26" s="37" customFormat="1" ht="26.25">
      <c r="A24" s="42"/>
      <c r="B24" s="222">
        <v>2</v>
      </c>
      <c r="C24" s="49" t="s">
        <v>195</v>
      </c>
      <c r="D24" s="38"/>
      <c r="E24" s="38"/>
      <c r="F24" s="38"/>
      <c r="G24" s="38"/>
      <c r="H24" s="38"/>
      <c r="I24" s="38"/>
      <c r="J24" s="38"/>
      <c r="K24" s="38"/>
      <c r="L24" s="54"/>
      <c r="M24" s="23"/>
      <c r="N24" s="23"/>
      <c r="O24" s="23"/>
      <c r="P24" s="23"/>
      <c r="Q24" s="23"/>
      <c r="R24" s="23"/>
      <c r="S24" s="23"/>
      <c r="T24" s="23"/>
      <c r="U24" s="23"/>
      <c r="V24" s="23"/>
      <c r="W24" s="23"/>
      <c r="X24" s="23"/>
      <c r="Y24" s="39"/>
      <c r="Z24" s="39"/>
    </row>
    <row r="25" spans="1:26" s="37" customFormat="1" ht="15" customHeight="1">
      <c r="A25" s="42"/>
      <c r="B25" s="223"/>
      <c r="C25" s="224"/>
      <c r="D25" s="38"/>
      <c r="E25" s="38"/>
      <c r="F25" s="38"/>
      <c r="G25" s="38"/>
      <c r="H25" s="38"/>
      <c r="I25" s="38"/>
      <c r="J25" s="38"/>
      <c r="K25" s="38"/>
      <c r="L25" s="54"/>
      <c r="M25" s="23"/>
      <c r="N25" s="23"/>
      <c r="O25" s="23"/>
      <c r="P25" s="23"/>
      <c r="Q25" s="23"/>
      <c r="R25" s="23"/>
      <c r="S25" s="23"/>
      <c r="T25" s="23"/>
      <c r="U25" s="23"/>
      <c r="V25" s="23"/>
      <c r="W25" s="23"/>
      <c r="X25" s="23"/>
      <c r="Y25" s="39"/>
      <c r="Z25" s="39"/>
    </row>
    <row r="26" spans="1:26" ht="15" customHeight="1">
      <c r="A26" s="228" t="s">
        <v>206</v>
      </c>
      <c r="B26" s="188"/>
      <c r="C26" s="189"/>
      <c r="D26" s="38"/>
      <c r="E26" s="38"/>
      <c r="F26" s="38"/>
      <c r="G26" s="38"/>
      <c r="H26" s="38"/>
      <c r="I26" s="38"/>
      <c r="J26" s="38"/>
      <c r="K26" s="38"/>
      <c r="L26" s="54"/>
      <c r="M26" s="23"/>
      <c r="N26" s="23"/>
      <c r="O26" s="23"/>
      <c r="P26" s="23"/>
      <c r="Q26" s="23"/>
      <c r="R26" s="23"/>
      <c r="S26" s="23"/>
      <c r="T26" s="23"/>
      <c r="U26" s="23"/>
      <c r="V26" s="23"/>
      <c r="W26" s="23"/>
      <c r="X26" s="23"/>
      <c r="Y26" s="39"/>
      <c r="Z26" s="39"/>
    </row>
    <row r="27" spans="1:26" s="37" customFormat="1" ht="15.75">
      <c r="A27" s="42"/>
      <c r="B27" s="246">
        <v>1</v>
      </c>
      <c r="C27" s="229" t="s">
        <v>203</v>
      </c>
      <c r="D27" s="38"/>
      <c r="E27" s="38"/>
      <c r="F27" s="38"/>
      <c r="G27" s="38"/>
      <c r="H27" s="38"/>
      <c r="I27" s="38"/>
      <c r="J27" s="38"/>
      <c r="K27" s="38"/>
      <c r="L27" s="54"/>
      <c r="M27" s="23"/>
      <c r="N27" s="23"/>
      <c r="O27" s="23"/>
      <c r="P27" s="23"/>
      <c r="Q27" s="23"/>
      <c r="R27" s="23"/>
      <c r="S27" s="23"/>
      <c r="T27" s="23"/>
      <c r="U27" s="23"/>
      <c r="V27" s="23"/>
      <c r="W27" s="23"/>
      <c r="X27" s="23"/>
      <c r="Y27" s="39"/>
      <c r="Z27" s="39"/>
    </row>
    <row r="28" spans="1:26" s="37" customFormat="1" ht="51.75">
      <c r="A28" s="42"/>
      <c r="B28" s="247"/>
      <c r="C28" s="230" t="s">
        <v>211</v>
      </c>
      <c r="D28" s="38"/>
      <c r="E28" s="38"/>
      <c r="F28" s="38"/>
      <c r="G28" s="38"/>
      <c r="H28" s="38"/>
      <c r="I28" s="38"/>
      <c r="J28" s="38"/>
      <c r="K28" s="38"/>
      <c r="L28" s="54"/>
      <c r="M28" s="23"/>
      <c r="N28" s="23"/>
      <c r="O28" s="23"/>
      <c r="P28" s="23"/>
      <c r="Q28" s="23"/>
      <c r="R28" s="23"/>
      <c r="S28" s="23"/>
      <c r="T28" s="23"/>
      <c r="U28" s="23"/>
      <c r="V28" s="23"/>
      <c r="W28" s="23"/>
      <c r="X28" s="23"/>
      <c r="Y28" s="39"/>
      <c r="Z28" s="39"/>
    </row>
    <row r="29" spans="1:26" s="37" customFormat="1" ht="15" customHeight="1">
      <c r="A29" s="42"/>
      <c r="B29" s="223"/>
      <c r="C29" s="224"/>
      <c r="D29" s="38"/>
      <c r="E29" s="38"/>
      <c r="F29" s="38"/>
      <c r="G29" s="38"/>
      <c r="H29" s="38"/>
      <c r="I29" s="38"/>
      <c r="J29" s="38"/>
      <c r="K29" s="38"/>
      <c r="L29" s="54"/>
      <c r="M29" s="23"/>
      <c r="N29" s="23"/>
      <c r="O29" s="23"/>
      <c r="P29" s="23"/>
      <c r="Q29" s="23"/>
      <c r="R29" s="23"/>
      <c r="S29" s="23"/>
      <c r="T29" s="23"/>
      <c r="U29" s="23"/>
      <c r="V29" s="23"/>
      <c r="W29" s="23"/>
      <c r="X29" s="23"/>
      <c r="Y29" s="39"/>
      <c r="Z29" s="39"/>
    </row>
    <row r="30" spans="1:26" ht="15" customHeight="1">
      <c r="A30" s="239" t="s">
        <v>213</v>
      </c>
      <c r="B30" s="188"/>
      <c r="C30" s="189"/>
      <c r="D30" s="38"/>
      <c r="E30" s="38"/>
      <c r="F30" s="38"/>
      <c r="G30" s="38"/>
      <c r="H30" s="38"/>
      <c r="I30" s="38"/>
      <c r="J30" s="38"/>
      <c r="K30" s="38"/>
      <c r="L30" s="54"/>
      <c r="M30" s="23"/>
      <c r="N30" s="23"/>
      <c r="O30" s="23"/>
      <c r="P30" s="23"/>
      <c r="Q30" s="23"/>
      <c r="R30" s="23"/>
      <c r="S30" s="23"/>
      <c r="T30" s="23"/>
      <c r="U30" s="23"/>
      <c r="V30" s="23"/>
      <c r="W30" s="23"/>
      <c r="X30" s="23"/>
      <c r="Y30" s="39"/>
      <c r="Z30" s="39"/>
    </row>
    <row r="31" spans="1:26" s="37" customFormat="1" ht="51.75">
      <c r="A31" s="42"/>
      <c r="B31" s="222">
        <v>1</v>
      </c>
      <c r="C31" s="49" t="s">
        <v>214</v>
      </c>
      <c r="D31" s="38"/>
      <c r="E31" s="38"/>
      <c r="F31" s="38"/>
      <c r="G31" s="38"/>
      <c r="H31" s="38"/>
      <c r="I31" s="38"/>
      <c r="J31" s="38"/>
      <c r="K31" s="38"/>
      <c r="L31" s="54"/>
      <c r="M31" s="23"/>
      <c r="N31" s="23"/>
      <c r="O31" s="23"/>
      <c r="P31" s="23"/>
      <c r="Q31" s="23"/>
      <c r="R31" s="23"/>
      <c r="S31" s="23"/>
      <c r="T31" s="23"/>
      <c r="U31" s="23"/>
      <c r="V31" s="23"/>
      <c r="W31" s="23"/>
      <c r="X31" s="23"/>
      <c r="Y31" s="39"/>
      <c r="Z31" s="39"/>
    </row>
    <row r="32" spans="1:26" s="37" customFormat="1" ht="15" customHeight="1">
      <c r="A32" s="42"/>
      <c r="B32" s="223"/>
      <c r="C32" s="224"/>
      <c r="D32" s="38"/>
      <c r="E32" s="38"/>
      <c r="F32" s="38"/>
      <c r="G32" s="38"/>
      <c r="H32" s="38"/>
      <c r="I32" s="38"/>
      <c r="J32" s="38"/>
      <c r="K32" s="38"/>
      <c r="L32" s="54"/>
      <c r="M32" s="23"/>
      <c r="N32" s="23"/>
      <c r="O32" s="23"/>
      <c r="P32" s="23"/>
      <c r="Q32" s="23"/>
      <c r="R32" s="23"/>
      <c r="S32" s="23"/>
      <c r="T32" s="23"/>
      <c r="U32" s="23"/>
      <c r="V32" s="23"/>
      <c r="W32" s="23"/>
      <c r="X32" s="23"/>
      <c r="Y32" s="39"/>
      <c r="Z32" s="39"/>
    </row>
    <row r="33" spans="2:26" s="37" customFormat="1" ht="15" customHeight="1">
      <c r="B33" s="56"/>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2:26" s="37" customFormat="1" ht="15" customHeight="1">
      <c r="B34" s="56"/>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2:26" s="37" customFormat="1" ht="15" customHeight="1">
      <c r="B35" s="56"/>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2:26" s="37" customFormat="1" ht="15" customHeight="1">
      <c r="B36" s="56"/>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2:26" s="37" customFormat="1" ht="15" customHeight="1">
      <c r="B37" s="56"/>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2:26" s="37" customFormat="1" ht="15" customHeight="1">
      <c r="B38" s="56"/>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2:26" s="37" customFormat="1" ht="15" customHeight="1">
      <c r="B39" s="56"/>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2:26" s="37" customFormat="1">
      <c r="B40" s="56"/>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2:26" s="37" customFormat="1">
      <c r="B41" s="56"/>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2:26" s="37" customFormat="1">
      <c r="B42" s="56"/>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2:26" s="37" customFormat="1">
      <c r="B43" s="56"/>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2:26" s="37" customFormat="1">
      <c r="B44" s="56"/>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2:26" s="37" customFormat="1">
      <c r="B45" s="56"/>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2:26" s="37" customFormat="1">
      <c r="B46" s="56"/>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2:26" s="37" customFormat="1">
      <c r="B47" s="56"/>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2:26" s="37" customFormat="1">
      <c r="B48" s="56"/>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2:26" s="37" customFormat="1">
      <c r="B49" s="56"/>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2:26" s="37" customFormat="1">
      <c r="B50" s="56"/>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2:26" s="37" customFormat="1">
      <c r="B51" s="56"/>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2:26" s="37" customFormat="1">
      <c r="B52" s="56"/>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2:26" s="37" customFormat="1">
      <c r="B53" s="56"/>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2:26">
      <c r="B54" s="176"/>
    </row>
    <row r="55" spans="2:26">
      <c r="B55" s="176"/>
    </row>
    <row r="56" spans="2:26">
      <c r="B56" s="176"/>
    </row>
    <row r="57" spans="2:26">
      <c r="B57" s="176"/>
    </row>
    <row r="58" spans="2:26">
      <c r="B58" s="176"/>
    </row>
  </sheetData>
  <sheetProtection sheet="1" objects="1" scenarios="1"/>
  <mergeCells count="4">
    <mergeCell ref="B1:C1"/>
    <mergeCell ref="A9:C9"/>
    <mergeCell ref="B4:C5"/>
    <mergeCell ref="B27:B28"/>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sheetPr>
    <pageSetUpPr fitToPage="1"/>
  </sheetPr>
  <dimension ref="A1:AI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21.140625" style="9" bestFit="1" customWidth="1"/>
    <col min="3" max="3" width="6.7109375" style="9" customWidth="1"/>
    <col min="4" max="4" width="5.28515625" style="9" customWidth="1"/>
    <col min="5" max="18" width="3.7109375" style="9" customWidth="1"/>
    <col min="19" max="19" width="8" style="9" customWidth="1"/>
    <col min="20" max="20" width="7" style="9" customWidth="1"/>
    <col min="21" max="22" width="9.140625" style="9"/>
    <col min="23" max="23" width="4.7109375" style="9" customWidth="1"/>
    <col min="24" max="16384" width="9.140625" style="9"/>
  </cols>
  <sheetData>
    <row r="1" spans="1:34">
      <c r="A1" s="66" t="s">
        <v>45</v>
      </c>
      <c r="B1" s="1" t="s">
        <v>35</v>
      </c>
      <c r="C1" s="66"/>
      <c r="D1" s="66"/>
      <c r="E1" s="66"/>
      <c r="F1" s="66" t="s">
        <v>39</v>
      </c>
      <c r="G1" s="66"/>
      <c r="H1" s="10"/>
      <c r="I1" s="79" t="s">
        <v>156</v>
      </c>
      <c r="J1" s="66"/>
      <c r="K1" s="66"/>
      <c r="L1" s="66"/>
      <c r="M1" s="66"/>
      <c r="N1" s="66"/>
      <c r="O1" s="66"/>
      <c r="P1" s="66"/>
      <c r="Q1" s="66"/>
      <c r="R1" s="76"/>
      <c r="S1" s="66"/>
      <c r="T1" s="66"/>
      <c r="U1" s="66"/>
      <c r="V1" s="66"/>
      <c r="W1" s="66"/>
      <c r="X1" s="66"/>
      <c r="Y1" s="66"/>
      <c r="Z1" s="66"/>
      <c r="AA1" s="66"/>
      <c r="AB1" s="66"/>
      <c r="AC1" s="11" t="s">
        <v>105</v>
      </c>
      <c r="AD1" s="11"/>
      <c r="AE1" s="12"/>
      <c r="AF1" s="12"/>
      <c r="AG1" s="12"/>
      <c r="AH1" s="12"/>
    </row>
    <row r="2" spans="1:34">
      <c r="A2" s="66"/>
      <c r="B2" s="1" t="s">
        <v>40</v>
      </c>
      <c r="C2" s="66"/>
      <c r="D2" s="66"/>
      <c r="E2" s="66"/>
      <c r="F2" s="66"/>
      <c r="G2" s="66"/>
      <c r="H2" s="66"/>
      <c r="I2" s="66"/>
      <c r="J2" s="66"/>
      <c r="K2" s="66"/>
      <c r="L2" s="66"/>
      <c r="M2" s="66"/>
      <c r="N2" s="66"/>
      <c r="O2" s="66"/>
      <c r="P2" s="66"/>
      <c r="Q2" s="66"/>
      <c r="R2" s="66"/>
      <c r="S2" s="66"/>
      <c r="T2" s="82" t="s">
        <v>13</v>
      </c>
      <c r="U2" s="83">
        <f>DenStatus!C2</f>
        <v>40466</v>
      </c>
      <c r="V2" s="83"/>
      <c r="W2" s="66"/>
      <c r="X2" s="66"/>
      <c r="Y2" s="66"/>
      <c r="Z2" s="66"/>
      <c r="AA2" s="66"/>
      <c r="AB2" s="66"/>
      <c r="AC2" s="66"/>
      <c r="AD2" s="231" t="s">
        <v>18</v>
      </c>
      <c r="AE2" s="232"/>
      <c r="AF2" s="232"/>
      <c r="AG2" s="232"/>
      <c r="AH2" s="218"/>
    </row>
    <row r="3" spans="1:34">
      <c r="A3" s="67" t="s">
        <v>106</v>
      </c>
      <c r="B3" s="66"/>
      <c r="C3" s="66"/>
      <c r="D3" s="66"/>
      <c r="E3" s="66"/>
      <c r="F3" s="66"/>
      <c r="G3" s="66"/>
      <c r="H3" s="66"/>
      <c r="I3" s="66"/>
      <c r="J3" s="66"/>
      <c r="K3" s="66"/>
      <c r="L3" s="66"/>
      <c r="M3" s="66"/>
      <c r="N3" s="66"/>
      <c r="O3" s="66"/>
      <c r="P3" s="66"/>
      <c r="Q3" s="66"/>
      <c r="R3" s="66"/>
      <c r="S3" s="66"/>
      <c r="T3" s="66"/>
      <c r="U3" s="66"/>
      <c r="V3" s="66"/>
      <c r="W3" s="66"/>
      <c r="X3" s="32" t="s">
        <v>9</v>
      </c>
      <c r="Y3" s="33"/>
      <c r="Z3" s="33"/>
      <c r="AA3" s="31" t="s">
        <v>25</v>
      </c>
      <c r="AB3" s="66"/>
      <c r="AC3" s="66"/>
      <c r="AD3" s="233" t="s">
        <v>27</v>
      </c>
      <c r="AE3" s="234"/>
      <c r="AF3" s="234"/>
      <c r="AG3" s="234"/>
      <c r="AH3" s="235"/>
    </row>
    <row r="4" spans="1:34">
      <c r="A4" s="68" t="s">
        <v>6</v>
      </c>
      <c r="B4" s="68"/>
      <c r="C4" s="68" t="s">
        <v>8</v>
      </c>
      <c r="D4" s="68"/>
      <c r="E4" s="195" t="s">
        <v>34</v>
      </c>
      <c r="F4" s="85"/>
      <c r="G4" s="85"/>
      <c r="H4" s="85"/>
      <c r="I4" s="85"/>
      <c r="J4" s="85"/>
      <c r="K4" s="85"/>
      <c r="L4" s="85"/>
      <c r="M4" s="85"/>
      <c r="N4" s="85"/>
      <c r="O4" s="85"/>
      <c r="P4" s="85"/>
      <c r="Q4" s="85"/>
      <c r="R4" s="86"/>
      <c r="S4" s="291" t="s">
        <v>5</v>
      </c>
      <c r="T4" s="292"/>
      <c r="U4" s="292"/>
      <c r="V4" s="293"/>
      <c r="W4" s="66"/>
      <c r="X4" s="238" t="s">
        <v>204</v>
      </c>
      <c r="Y4" s="3"/>
      <c r="Z4" s="3"/>
      <c r="AA4" s="199">
        <v>37429</v>
      </c>
      <c r="AB4" s="66"/>
      <c r="AC4" s="66"/>
      <c r="AD4" s="91" t="s">
        <v>35</v>
      </c>
      <c r="AE4" s="91" t="s">
        <v>51</v>
      </c>
      <c r="AF4" s="112" t="s">
        <v>180</v>
      </c>
      <c r="AG4" s="112" t="s">
        <v>181</v>
      </c>
      <c r="AH4" s="91" t="s">
        <v>1</v>
      </c>
    </row>
    <row r="5" spans="1:34">
      <c r="A5" s="69" t="s">
        <v>46</v>
      </c>
      <c r="B5" s="68" t="s">
        <v>43</v>
      </c>
      <c r="C5" s="69" t="s">
        <v>49</v>
      </c>
      <c r="D5" s="70" t="s">
        <v>17</v>
      </c>
      <c r="E5" s="87">
        <v>1</v>
      </c>
      <c r="F5" s="240"/>
      <c r="G5" s="179"/>
      <c r="H5" s="179"/>
      <c r="I5" s="179"/>
      <c r="J5" s="179"/>
      <c r="K5" s="179"/>
      <c r="L5" s="179"/>
      <c r="M5" s="179"/>
      <c r="N5" s="179"/>
      <c r="O5" s="179"/>
      <c r="P5" s="179"/>
      <c r="Q5" s="179"/>
      <c r="R5" s="88"/>
      <c r="S5" s="69" t="s">
        <v>2</v>
      </c>
      <c r="T5" s="69" t="s">
        <v>32</v>
      </c>
      <c r="U5" s="69" t="s">
        <v>25</v>
      </c>
      <c r="V5" s="59" t="s">
        <v>104</v>
      </c>
      <c r="W5" s="66"/>
      <c r="X5" s="238" t="s">
        <v>205</v>
      </c>
      <c r="Y5" s="3"/>
      <c r="Z5" s="3"/>
      <c r="AA5" s="199">
        <v>37429</v>
      </c>
      <c r="AB5" s="66"/>
      <c r="AC5" s="66"/>
      <c r="AD5" s="236" t="s">
        <v>52</v>
      </c>
      <c r="AE5" s="236" t="s">
        <v>52</v>
      </c>
      <c r="AF5" s="72" t="s">
        <v>52</v>
      </c>
      <c r="AG5" s="72" t="s">
        <v>52</v>
      </c>
      <c r="AH5" s="236" t="s">
        <v>53</v>
      </c>
    </row>
    <row r="6" spans="1:34">
      <c r="A6" s="69">
        <v>1</v>
      </c>
      <c r="B6" s="68" t="str">
        <f>DenStatus!C5</f>
        <v>Scout Oath</v>
      </c>
      <c r="C6" s="69">
        <v>1</v>
      </c>
      <c r="D6" s="240">
        <v>1</v>
      </c>
      <c r="E6" s="7"/>
      <c r="F6" s="240"/>
      <c r="G6" s="179"/>
      <c r="H6" s="179"/>
      <c r="I6" s="179"/>
      <c r="J6" s="179"/>
      <c r="K6" s="179"/>
      <c r="L6" s="179"/>
      <c r="M6" s="179"/>
      <c r="N6" s="179"/>
      <c r="O6" s="179"/>
      <c r="P6" s="179"/>
      <c r="Q6" s="179"/>
      <c r="R6" s="88"/>
      <c r="S6" s="69">
        <f t="shared" ref="S6:S12" si="0">COUNTA(E6:R6)</f>
        <v>0</v>
      </c>
      <c r="T6" s="69">
        <f>IF(SUM(AD6:AG6)&gt;=AH6,1,0)</f>
        <v>0</v>
      </c>
      <c r="U6" s="199"/>
      <c r="V6" s="199"/>
      <c r="W6" s="66"/>
      <c r="X6" s="2"/>
      <c r="Y6" s="3"/>
      <c r="Z6" s="3"/>
      <c r="AA6" s="199"/>
      <c r="AB6" s="66"/>
      <c r="AC6" s="66"/>
      <c r="AD6" s="225">
        <f t="shared" ref="AD6:AD12" si="1">IF(S6&gt;=C6,1,0)</f>
        <v>0</v>
      </c>
      <c r="AE6" s="225"/>
      <c r="AF6" s="225"/>
      <c r="AG6" s="225"/>
      <c r="AH6" s="225">
        <v>1</v>
      </c>
    </row>
    <row r="7" spans="1:34">
      <c r="A7" s="69">
        <f t="shared" ref="A7:A12" si="2">A6+1</f>
        <v>2</v>
      </c>
      <c r="B7" s="68" t="str">
        <f>DenStatus!C6</f>
        <v>Scout Law</v>
      </c>
      <c r="C7" s="69">
        <v>1</v>
      </c>
      <c r="D7" s="240">
        <v>1</v>
      </c>
      <c r="E7" s="7"/>
      <c r="F7" s="240"/>
      <c r="G7" s="179"/>
      <c r="H7" s="179"/>
      <c r="I7" s="179"/>
      <c r="J7" s="115"/>
      <c r="K7" s="179"/>
      <c r="L7" s="179"/>
      <c r="M7" s="179"/>
      <c r="N7" s="179"/>
      <c r="O7" s="179"/>
      <c r="P7" s="179"/>
      <c r="Q7" s="179"/>
      <c r="R7" s="88"/>
      <c r="S7" s="69">
        <f t="shared" si="0"/>
        <v>0</v>
      </c>
      <c r="T7" s="69">
        <f t="shared" ref="T7:T12" si="3">IF(SUM(AD7:AG7)&gt;=AH7,1,0)</f>
        <v>0</v>
      </c>
      <c r="U7" s="199"/>
      <c r="V7" s="199"/>
      <c r="W7" s="66"/>
      <c r="X7" s="2"/>
      <c r="Y7" s="3"/>
      <c r="Z7" s="3"/>
      <c r="AA7" s="199"/>
      <c r="AB7" s="66"/>
      <c r="AC7" s="66"/>
      <c r="AD7" s="225">
        <f t="shared" si="1"/>
        <v>0</v>
      </c>
      <c r="AE7" s="225"/>
      <c r="AF7" s="225"/>
      <c r="AG7" s="225"/>
      <c r="AH7" s="225">
        <v>1</v>
      </c>
    </row>
    <row r="8" spans="1:34">
      <c r="A8" s="69">
        <f t="shared" si="2"/>
        <v>3</v>
      </c>
      <c r="B8" s="68" t="str">
        <f>DenStatus!C7</f>
        <v>Cub Scout Sign</v>
      </c>
      <c r="C8" s="69">
        <v>1</v>
      </c>
      <c r="D8" s="240">
        <v>1</v>
      </c>
      <c r="E8" s="7"/>
      <c r="F8" s="240"/>
      <c r="G8" s="179"/>
      <c r="H8" s="179"/>
      <c r="I8" s="179"/>
      <c r="J8" s="179"/>
      <c r="K8" s="179"/>
      <c r="L8" s="179"/>
      <c r="M8" s="179"/>
      <c r="N8" s="179"/>
      <c r="O8" s="179"/>
      <c r="P8" s="179"/>
      <c r="Q8" s="179"/>
      <c r="R8" s="88"/>
      <c r="S8" s="69">
        <f t="shared" si="0"/>
        <v>0</v>
      </c>
      <c r="T8" s="69">
        <f t="shared" si="3"/>
        <v>0</v>
      </c>
      <c r="U8" s="199"/>
      <c r="V8" s="199"/>
      <c r="W8" s="66"/>
      <c r="X8" s="2"/>
      <c r="Y8" s="3"/>
      <c r="Z8" s="3"/>
      <c r="AA8" s="199"/>
      <c r="AB8" s="66"/>
      <c r="AC8" s="66"/>
      <c r="AD8" s="225">
        <f t="shared" si="1"/>
        <v>0</v>
      </c>
      <c r="AE8" s="225"/>
      <c r="AF8" s="225"/>
      <c r="AG8" s="225"/>
      <c r="AH8" s="225">
        <v>1</v>
      </c>
    </row>
    <row r="9" spans="1:34">
      <c r="A9" s="69">
        <f t="shared" si="2"/>
        <v>4</v>
      </c>
      <c r="B9" s="68" t="str">
        <f>DenStatus!C8</f>
        <v>Cub Scout Handshake</v>
      </c>
      <c r="C9" s="69">
        <v>1</v>
      </c>
      <c r="D9" s="240">
        <v>1</v>
      </c>
      <c r="E9" s="7"/>
      <c r="F9" s="240"/>
      <c r="G9" s="179"/>
      <c r="H9" s="179"/>
      <c r="I9" s="179"/>
      <c r="J9" s="179"/>
      <c r="K9" s="179"/>
      <c r="L9" s="179"/>
      <c r="M9" s="179"/>
      <c r="N9" s="179"/>
      <c r="O9" s="179"/>
      <c r="P9" s="179"/>
      <c r="Q9" s="179"/>
      <c r="R9" s="88"/>
      <c r="S9" s="69">
        <f t="shared" si="0"/>
        <v>0</v>
      </c>
      <c r="T9" s="69">
        <f t="shared" si="3"/>
        <v>0</v>
      </c>
      <c r="U9" s="199"/>
      <c r="V9" s="199"/>
      <c r="W9" s="66"/>
      <c r="X9" s="2"/>
      <c r="Y9" s="3"/>
      <c r="Z9" s="3"/>
      <c r="AA9" s="199"/>
      <c r="AB9" s="66"/>
      <c r="AC9" s="66"/>
      <c r="AD9" s="225">
        <f t="shared" si="1"/>
        <v>0</v>
      </c>
      <c r="AE9" s="225"/>
      <c r="AF9" s="225"/>
      <c r="AG9" s="225"/>
      <c r="AH9" s="225">
        <v>1</v>
      </c>
    </row>
    <row r="10" spans="1:34">
      <c r="A10" s="69">
        <f t="shared" si="2"/>
        <v>5</v>
      </c>
      <c r="B10" s="68" t="str">
        <f>DenStatus!C9</f>
        <v>Cub Scout Motto</v>
      </c>
      <c r="C10" s="69">
        <v>1</v>
      </c>
      <c r="D10" s="240">
        <v>1</v>
      </c>
      <c r="E10" s="7"/>
      <c r="F10" s="240"/>
      <c r="G10" s="179"/>
      <c r="H10" s="179"/>
      <c r="I10" s="179"/>
      <c r="J10" s="179"/>
      <c r="K10" s="179"/>
      <c r="L10" s="179"/>
      <c r="M10" s="179"/>
      <c r="N10" s="179"/>
      <c r="O10" s="179"/>
      <c r="P10" s="179"/>
      <c r="Q10" s="179"/>
      <c r="R10" s="88"/>
      <c r="S10" s="69">
        <f t="shared" si="0"/>
        <v>0</v>
      </c>
      <c r="T10" s="69">
        <f t="shared" si="3"/>
        <v>0</v>
      </c>
      <c r="U10" s="199"/>
      <c r="V10" s="199"/>
      <c r="W10" s="66"/>
      <c r="X10" s="2"/>
      <c r="Y10" s="3"/>
      <c r="Z10" s="3"/>
      <c r="AA10" s="199"/>
      <c r="AB10" s="66"/>
      <c r="AC10" s="66"/>
      <c r="AD10" s="225">
        <f t="shared" si="1"/>
        <v>0</v>
      </c>
      <c r="AE10" s="225"/>
      <c r="AF10" s="225"/>
      <c r="AG10" s="225"/>
      <c r="AH10" s="225">
        <v>1</v>
      </c>
    </row>
    <row r="11" spans="1:34">
      <c r="A11" s="69">
        <f t="shared" si="2"/>
        <v>6</v>
      </c>
      <c r="B11" s="68" t="str">
        <f>DenStatus!C10</f>
        <v>Cub Scout Salute</v>
      </c>
      <c r="C11" s="69">
        <v>1</v>
      </c>
      <c r="D11" s="240">
        <v>1</v>
      </c>
      <c r="E11" s="7"/>
      <c r="F11" s="240"/>
      <c r="G11" s="179"/>
      <c r="H11" s="179"/>
      <c r="I11" s="179"/>
      <c r="J11" s="179"/>
      <c r="K11" s="179"/>
      <c r="L11" s="179"/>
      <c r="M11" s="179"/>
      <c r="N11" s="179"/>
      <c r="O11" s="179"/>
      <c r="P11" s="179"/>
      <c r="Q11" s="179"/>
      <c r="R11" s="88"/>
      <c r="S11" s="69">
        <f t="shared" si="0"/>
        <v>0</v>
      </c>
      <c r="T11" s="69">
        <f t="shared" si="3"/>
        <v>0</v>
      </c>
      <c r="U11" s="199"/>
      <c r="V11" s="199"/>
      <c r="W11" s="66"/>
      <c r="X11" s="2"/>
      <c r="Y11" s="3"/>
      <c r="Z11" s="3"/>
      <c r="AA11" s="199"/>
      <c r="AB11" s="66"/>
      <c r="AC11" s="66"/>
      <c r="AD11" s="225">
        <f t="shared" si="1"/>
        <v>0</v>
      </c>
      <c r="AE11" s="225"/>
      <c r="AF11" s="225"/>
      <c r="AG11" s="225"/>
      <c r="AH11" s="225">
        <v>1</v>
      </c>
    </row>
    <row r="12" spans="1:34" ht="13.5" thickBot="1">
      <c r="A12" s="69">
        <f t="shared" si="2"/>
        <v>7</v>
      </c>
      <c r="B12" s="68" t="str">
        <f>DenStatus!C11</f>
        <v>Child Protection</v>
      </c>
      <c r="C12" s="69">
        <v>1</v>
      </c>
      <c r="D12" s="240">
        <v>1</v>
      </c>
      <c r="E12" s="8"/>
      <c r="F12" s="192"/>
      <c r="G12" s="193"/>
      <c r="H12" s="193"/>
      <c r="I12" s="193"/>
      <c r="J12" s="193"/>
      <c r="K12" s="193"/>
      <c r="L12" s="193"/>
      <c r="M12" s="193"/>
      <c r="N12" s="193"/>
      <c r="O12" s="193"/>
      <c r="P12" s="193"/>
      <c r="Q12" s="193"/>
      <c r="R12" s="194"/>
      <c r="S12" s="69">
        <f t="shared" si="0"/>
        <v>0</v>
      </c>
      <c r="T12" s="69">
        <f t="shared" si="3"/>
        <v>0</v>
      </c>
      <c r="U12" s="199"/>
      <c r="V12" s="199"/>
      <c r="W12" s="66"/>
      <c r="X12" s="2"/>
      <c r="Y12" s="3"/>
      <c r="Z12" s="3"/>
      <c r="AA12" s="199"/>
      <c r="AB12" s="66"/>
      <c r="AC12" s="66"/>
      <c r="AD12" s="225">
        <f t="shared" si="1"/>
        <v>0</v>
      </c>
      <c r="AE12" s="225"/>
      <c r="AF12" s="225"/>
      <c r="AG12" s="225"/>
      <c r="AH12" s="225">
        <v>1</v>
      </c>
    </row>
    <row r="13" spans="1:34" ht="13.5" thickTop="1">
      <c r="A13" s="218"/>
      <c r="B13" s="72" t="s">
        <v>89</v>
      </c>
      <c r="C13" s="73">
        <f>IF(SUM(T6:T12)&gt;=7,"X",0)</f>
        <v>0</v>
      </c>
      <c r="D13" s="227" t="s">
        <v>212</v>
      </c>
      <c r="E13" s="76"/>
      <c r="F13" s="75"/>
      <c r="G13" s="75"/>
      <c r="H13" s="75"/>
      <c r="I13" s="75"/>
      <c r="J13" s="75"/>
      <c r="K13" s="75"/>
      <c r="L13" s="75"/>
      <c r="M13" s="75"/>
      <c r="N13" s="75"/>
      <c r="O13" s="75"/>
      <c r="P13" s="75"/>
      <c r="Q13" s="75"/>
      <c r="R13" s="75"/>
      <c r="S13" s="75"/>
      <c r="T13" s="75"/>
      <c r="U13" s="200"/>
      <c r="V13" s="89"/>
      <c r="W13" s="66"/>
      <c r="X13" s="2"/>
      <c r="Y13" s="3"/>
      <c r="Z13" s="3"/>
      <c r="AA13" s="199"/>
      <c r="AB13" s="66"/>
      <c r="AC13" s="66"/>
      <c r="AD13" s="66"/>
      <c r="AE13" s="66"/>
      <c r="AF13" s="66"/>
      <c r="AG13" s="66"/>
      <c r="AH13" s="66"/>
    </row>
    <row r="14" spans="1:34">
      <c r="A14" s="66"/>
      <c r="B14" s="66"/>
      <c r="C14" s="66"/>
      <c r="D14" s="66"/>
      <c r="E14" s="66"/>
      <c r="F14" s="66"/>
      <c r="G14" s="66"/>
      <c r="H14" s="66"/>
      <c r="I14" s="66"/>
      <c r="J14" s="66"/>
      <c r="K14" s="66"/>
      <c r="L14" s="66"/>
      <c r="M14" s="66"/>
      <c r="N14" s="66"/>
      <c r="O14" s="66"/>
      <c r="P14" s="66"/>
      <c r="Q14" s="66"/>
      <c r="R14" s="66"/>
      <c r="S14" s="66"/>
      <c r="T14" s="66"/>
      <c r="U14" s="66"/>
      <c r="V14" s="66"/>
      <c r="W14" s="66"/>
      <c r="X14" s="2"/>
      <c r="Y14" s="3"/>
      <c r="Z14" s="3"/>
      <c r="AA14" s="199"/>
      <c r="AB14" s="66"/>
      <c r="AC14" s="66"/>
      <c r="AD14" s="237" t="s">
        <v>82</v>
      </c>
      <c r="AE14" s="232"/>
      <c r="AF14" s="232"/>
      <c r="AG14" s="232"/>
      <c r="AH14" s="218"/>
    </row>
    <row r="15" spans="1:34">
      <c r="A15" s="74" t="s">
        <v>84</v>
      </c>
      <c r="B15" s="66"/>
      <c r="C15" s="66"/>
      <c r="D15" s="66"/>
      <c r="E15" s="66"/>
      <c r="F15" s="66"/>
      <c r="G15" s="66"/>
      <c r="H15" s="66"/>
      <c r="I15" s="66"/>
      <c r="J15" s="66"/>
      <c r="K15" s="66"/>
      <c r="L15" s="66"/>
      <c r="M15" s="66"/>
      <c r="N15" s="66"/>
      <c r="O15" s="66"/>
      <c r="P15" s="66"/>
      <c r="Q15" s="66"/>
      <c r="R15" s="66"/>
      <c r="S15" s="66"/>
      <c r="T15" s="66"/>
      <c r="U15" s="66"/>
      <c r="V15" s="66"/>
      <c r="W15" s="66"/>
      <c r="X15" s="2"/>
      <c r="Y15" s="3"/>
      <c r="Z15" s="3"/>
      <c r="AA15" s="199"/>
      <c r="AB15" s="66"/>
      <c r="AC15" s="66"/>
      <c r="AD15" s="233" t="s">
        <v>27</v>
      </c>
      <c r="AE15" s="234"/>
      <c r="AF15" s="234"/>
      <c r="AG15" s="234"/>
      <c r="AH15" s="235"/>
    </row>
    <row r="16" spans="1:34">
      <c r="A16" s="58" t="s">
        <v>77</v>
      </c>
      <c r="B16" s="68"/>
      <c r="C16" s="68" t="s">
        <v>8</v>
      </c>
      <c r="D16" s="68"/>
      <c r="E16" s="221" t="s">
        <v>34</v>
      </c>
      <c r="F16" s="85"/>
      <c r="G16" s="85"/>
      <c r="H16" s="85"/>
      <c r="I16" s="85"/>
      <c r="J16" s="85"/>
      <c r="K16" s="85"/>
      <c r="L16" s="85"/>
      <c r="M16" s="85"/>
      <c r="N16" s="85"/>
      <c r="O16" s="85"/>
      <c r="P16" s="85"/>
      <c r="Q16" s="85"/>
      <c r="R16" s="86"/>
      <c r="S16" s="294" t="s">
        <v>80</v>
      </c>
      <c r="T16" s="292"/>
      <c r="U16" s="292"/>
      <c r="V16" s="293"/>
      <c r="W16" s="66"/>
      <c r="X16" s="2"/>
      <c r="Y16" s="3"/>
      <c r="Z16" s="3"/>
      <c r="AA16" s="199"/>
      <c r="AB16" s="66"/>
      <c r="AC16" s="66"/>
      <c r="AD16" s="91" t="s">
        <v>35</v>
      </c>
      <c r="AE16" s="91" t="s">
        <v>51</v>
      </c>
      <c r="AF16" s="112" t="s">
        <v>180</v>
      </c>
      <c r="AG16" s="112" t="s">
        <v>181</v>
      </c>
      <c r="AH16" s="91" t="s">
        <v>1</v>
      </c>
    </row>
    <row r="17" spans="1:35">
      <c r="A17" s="69" t="s">
        <v>46</v>
      </c>
      <c r="B17" s="68" t="s">
        <v>43</v>
      </c>
      <c r="C17" s="69" t="s">
        <v>49</v>
      </c>
      <c r="D17" s="69" t="s">
        <v>17</v>
      </c>
      <c r="E17" s="240"/>
      <c r="F17" s="179"/>
      <c r="G17" s="179"/>
      <c r="H17" s="179"/>
      <c r="I17" s="179"/>
      <c r="J17" s="179"/>
      <c r="K17" s="179"/>
      <c r="L17" s="179"/>
      <c r="M17" s="179"/>
      <c r="N17" s="179"/>
      <c r="O17" s="179"/>
      <c r="P17" s="179"/>
      <c r="Q17" s="179"/>
      <c r="R17" s="88"/>
      <c r="S17" s="73" t="s">
        <v>2</v>
      </c>
      <c r="T17" s="73" t="s">
        <v>32</v>
      </c>
      <c r="U17" s="73" t="s">
        <v>25</v>
      </c>
      <c r="V17" s="59" t="s">
        <v>104</v>
      </c>
      <c r="W17" s="66"/>
      <c r="X17" s="2"/>
      <c r="Y17" s="3"/>
      <c r="Z17" s="3"/>
      <c r="AA17" s="199"/>
      <c r="AB17" s="66"/>
      <c r="AC17" s="66"/>
      <c r="AD17" s="236" t="s">
        <v>52</v>
      </c>
      <c r="AE17" s="236" t="s">
        <v>52</v>
      </c>
      <c r="AF17" s="72" t="s">
        <v>52</v>
      </c>
      <c r="AG17" s="72" t="s">
        <v>52</v>
      </c>
      <c r="AH17" s="236" t="s">
        <v>53</v>
      </c>
    </row>
    <row r="18" spans="1:35">
      <c r="A18" s="258">
        <v>1</v>
      </c>
      <c r="B18" s="296" t="str">
        <f>DenStatus!C15</f>
        <v>Call of the Wild</v>
      </c>
      <c r="C18" s="258">
        <v>8</v>
      </c>
      <c r="D18" s="258">
        <v>12</v>
      </c>
      <c r="E18" s="60" t="s">
        <v>166</v>
      </c>
      <c r="F18" s="60" t="s">
        <v>167</v>
      </c>
      <c r="G18" s="60" t="s">
        <v>174</v>
      </c>
      <c r="H18" s="60" t="s">
        <v>175</v>
      </c>
      <c r="I18" s="87">
        <v>2</v>
      </c>
      <c r="J18" s="60" t="s">
        <v>162</v>
      </c>
      <c r="K18" s="60" t="s">
        <v>163</v>
      </c>
      <c r="L18" s="60" t="s">
        <v>177</v>
      </c>
      <c r="M18" s="92" t="s">
        <v>164</v>
      </c>
      <c r="N18" s="92" t="s">
        <v>165</v>
      </c>
      <c r="O18" s="92">
        <v>5</v>
      </c>
      <c r="P18" s="92">
        <v>6</v>
      </c>
      <c r="Q18" s="181"/>
      <c r="R18" s="182"/>
      <c r="S18" s="258">
        <f>COUNTA(E19:R19)</f>
        <v>0</v>
      </c>
      <c r="T18" s="258">
        <f>IF(SUM(AD18:AG19)&gt;=AH18,1,0)</f>
        <v>0</v>
      </c>
      <c r="U18" s="277"/>
      <c r="V18" s="277"/>
      <c r="W18" s="66"/>
      <c r="X18" s="2"/>
      <c r="Y18" s="3"/>
      <c r="Z18" s="3"/>
      <c r="AA18" s="199"/>
      <c r="AB18" s="66"/>
      <c r="AC18" s="66"/>
      <c r="AD18" s="258">
        <f>IF(COUNTA(E19:H19)&gt;=1,1,0)</f>
        <v>0</v>
      </c>
      <c r="AE18" s="256">
        <f>IF(COUNTA(I19:N19)&gt;=6,1,0)</f>
        <v>0</v>
      </c>
      <c r="AF18" s="256">
        <f>IF(COUNTA(O19:P19)&gt;=1,1,0)</f>
        <v>0</v>
      </c>
      <c r="AG18" s="256"/>
      <c r="AH18" s="258">
        <v>3</v>
      </c>
    </row>
    <row r="19" spans="1:35" ht="13.5" thickBot="1">
      <c r="A19" s="295"/>
      <c r="B19" s="297"/>
      <c r="C19" s="295"/>
      <c r="D19" s="303"/>
      <c r="E19" s="196"/>
      <c r="F19" s="196"/>
      <c r="G19" s="196"/>
      <c r="H19" s="196"/>
      <c r="I19" s="196"/>
      <c r="J19" s="196"/>
      <c r="K19" s="196"/>
      <c r="L19" s="196"/>
      <c r="M19" s="196"/>
      <c r="N19" s="196"/>
      <c r="O19" s="196"/>
      <c r="P19" s="196"/>
      <c r="Q19" s="78"/>
      <c r="R19" s="202"/>
      <c r="S19" s="299"/>
      <c r="T19" s="303"/>
      <c r="U19" s="270"/>
      <c r="V19" s="270"/>
      <c r="W19" s="66"/>
      <c r="X19" s="2"/>
      <c r="Y19" s="3"/>
      <c r="Z19" s="3"/>
      <c r="AA19" s="199"/>
      <c r="AB19" s="66"/>
      <c r="AC19" s="66"/>
      <c r="AD19" s="257"/>
      <c r="AE19" s="257"/>
      <c r="AF19" s="257"/>
      <c r="AG19" s="257"/>
      <c r="AH19" s="257"/>
    </row>
    <row r="20" spans="1:35">
      <c r="A20" s="259">
        <f>A18+1</f>
        <v>2</v>
      </c>
      <c r="B20" s="298" t="str">
        <f>DenStatus!C16</f>
        <v>Council Fire</v>
      </c>
      <c r="C20" s="259">
        <v>3</v>
      </c>
      <c r="D20" s="259">
        <v>7</v>
      </c>
      <c r="E20" s="203">
        <v>1</v>
      </c>
      <c r="F20" s="203">
        <v>2</v>
      </c>
      <c r="G20" s="204">
        <v>3</v>
      </c>
      <c r="H20" s="204">
        <v>4</v>
      </c>
      <c r="I20" s="204">
        <v>5</v>
      </c>
      <c r="J20" s="204">
        <v>6</v>
      </c>
      <c r="K20" s="203">
        <v>7</v>
      </c>
      <c r="L20" s="206"/>
      <c r="M20" s="206"/>
      <c r="N20" s="206"/>
      <c r="O20" s="206"/>
      <c r="P20" s="206"/>
      <c r="Q20" s="206"/>
      <c r="R20" s="207"/>
      <c r="S20" s="259">
        <f>COUNTA(E21:R21)</f>
        <v>0</v>
      </c>
      <c r="T20" s="259">
        <f>IF(SUM(AD20:AG21)&gt;=AH20,1,0)</f>
        <v>0</v>
      </c>
      <c r="U20" s="272"/>
      <c r="V20" s="272"/>
      <c r="W20" s="66"/>
      <c r="X20" s="2"/>
      <c r="Y20" s="3"/>
      <c r="Z20" s="3"/>
      <c r="AA20" s="199"/>
      <c r="AB20" s="66"/>
      <c r="AC20" s="66"/>
      <c r="AD20" s="259">
        <f>IF(COUNTA(E21:F21)&gt;=2,1,0)</f>
        <v>0</v>
      </c>
      <c r="AE20" s="256">
        <f>IF(COUNTA(G21:K21)&gt;=1,1,0)</f>
        <v>0</v>
      </c>
      <c r="AF20" s="256"/>
      <c r="AG20" s="256"/>
      <c r="AH20" s="259">
        <v>2</v>
      </c>
    </row>
    <row r="21" spans="1:35" ht="13.5" thickBot="1">
      <c r="A21" s="257"/>
      <c r="B21" s="290"/>
      <c r="C21" s="276"/>
      <c r="D21" s="257"/>
      <c r="E21" s="208"/>
      <c r="F21" s="208"/>
      <c r="G21" s="208"/>
      <c r="H21" s="208"/>
      <c r="I21" s="208"/>
      <c r="J21" s="208"/>
      <c r="K21" s="208"/>
      <c r="L21" s="210"/>
      <c r="M21" s="210"/>
      <c r="N21" s="210"/>
      <c r="O21" s="210"/>
      <c r="P21" s="210"/>
      <c r="Q21" s="210"/>
      <c r="R21" s="211"/>
      <c r="S21" s="276"/>
      <c r="T21" s="304"/>
      <c r="U21" s="273"/>
      <c r="V21" s="273"/>
      <c r="W21" s="66"/>
      <c r="X21" s="2"/>
      <c r="Y21" s="3"/>
      <c r="Z21" s="3"/>
      <c r="AA21" s="199"/>
      <c r="AB21" s="66"/>
      <c r="AC21" s="66"/>
      <c r="AD21" s="257"/>
      <c r="AE21" s="257"/>
      <c r="AF21" s="257"/>
      <c r="AG21" s="257"/>
      <c r="AH21" s="257"/>
    </row>
    <row r="22" spans="1:35">
      <c r="A22" s="259">
        <f>A20+1</f>
        <v>3</v>
      </c>
      <c r="B22" s="298" t="str">
        <f>DenStatus!C17</f>
        <v>Duty to God Footsteps</v>
      </c>
      <c r="C22" s="259">
        <v>3</v>
      </c>
      <c r="D22" s="259">
        <v>6</v>
      </c>
      <c r="E22" s="204">
        <v>1</v>
      </c>
      <c r="F22" s="204">
        <v>2</v>
      </c>
      <c r="G22" s="204">
        <v>3</v>
      </c>
      <c r="H22" s="204">
        <v>4</v>
      </c>
      <c r="I22" s="204">
        <v>5</v>
      </c>
      <c r="J22" s="204">
        <v>6</v>
      </c>
      <c r="K22" s="205"/>
      <c r="L22" s="206"/>
      <c r="M22" s="206"/>
      <c r="N22" s="206"/>
      <c r="O22" s="206"/>
      <c r="P22" s="206"/>
      <c r="Q22" s="206"/>
      <c r="R22" s="207"/>
      <c r="S22" s="259">
        <f>COUNTA(E23:R23)</f>
        <v>0</v>
      </c>
      <c r="T22" s="259">
        <f>IF(SUM(AD22:AG23)&gt;=AH22,1,0)</f>
        <v>0</v>
      </c>
      <c r="U22" s="272"/>
      <c r="V22" s="272"/>
      <c r="W22" s="66"/>
      <c r="X22" s="2"/>
      <c r="Y22" s="3"/>
      <c r="Z22" s="3"/>
      <c r="AA22" s="199"/>
      <c r="AB22" s="66"/>
      <c r="AC22" s="66"/>
      <c r="AD22" s="259">
        <f>IF(COUNTA(E23:F23)&gt;=1,1,0)</f>
        <v>0</v>
      </c>
      <c r="AE22" s="260">
        <f>IF(COUNTA(G23:J23)&gt;=2,1,0)</f>
        <v>0</v>
      </c>
      <c r="AF22" s="256"/>
      <c r="AG22" s="256"/>
      <c r="AH22" s="259">
        <v>2</v>
      </c>
    </row>
    <row r="23" spans="1:35" ht="13.5" thickBot="1">
      <c r="A23" s="257"/>
      <c r="B23" s="299"/>
      <c r="C23" s="276"/>
      <c r="D23" s="257"/>
      <c r="E23" s="208"/>
      <c r="F23" s="208"/>
      <c r="G23" s="208"/>
      <c r="H23" s="208"/>
      <c r="I23" s="208"/>
      <c r="J23" s="208"/>
      <c r="K23" s="212"/>
      <c r="L23" s="213"/>
      <c r="M23" s="213"/>
      <c r="N23" s="213"/>
      <c r="O23" s="213"/>
      <c r="P23" s="213"/>
      <c r="Q23" s="213"/>
      <c r="R23" s="214"/>
      <c r="S23" s="276"/>
      <c r="T23" s="304"/>
      <c r="U23" s="273"/>
      <c r="V23" s="273"/>
      <c r="W23" s="66"/>
      <c r="X23" s="2"/>
      <c r="Y23" s="3"/>
      <c r="Z23" s="3"/>
      <c r="AA23" s="199"/>
      <c r="AB23" s="66"/>
      <c r="AC23" s="66"/>
      <c r="AD23" s="257"/>
      <c r="AE23" s="261"/>
      <c r="AF23" s="257"/>
      <c r="AG23" s="257"/>
      <c r="AH23" s="257"/>
      <c r="AI23" s="219"/>
    </row>
    <row r="24" spans="1:35">
      <c r="A24" s="259">
        <f>A22+1</f>
        <v>4</v>
      </c>
      <c r="B24" s="298" t="str">
        <f>DenStatus!C18</f>
        <v>Howling at the Moon</v>
      </c>
      <c r="C24" s="259">
        <v>4</v>
      </c>
      <c r="D24" s="259">
        <v>4</v>
      </c>
      <c r="E24" s="204">
        <v>1</v>
      </c>
      <c r="F24" s="204">
        <v>2</v>
      </c>
      <c r="G24" s="204">
        <v>3</v>
      </c>
      <c r="H24" s="204">
        <v>4</v>
      </c>
      <c r="I24" s="215"/>
      <c r="J24" s="216"/>
      <c r="K24" s="216"/>
      <c r="L24" s="216"/>
      <c r="M24" s="216"/>
      <c r="N24" s="216"/>
      <c r="O24" s="216"/>
      <c r="P24" s="216"/>
      <c r="Q24" s="216"/>
      <c r="R24" s="217"/>
      <c r="S24" s="259">
        <f>COUNTA(E25:R25)</f>
        <v>0</v>
      </c>
      <c r="T24" s="259">
        <f>IF(SUM(AD24:AG25)&gt;=AH24,1,0)</f>
        <v>0</v>
      </c>
      <c r="U24" s="272"/>
      <c r="V24" s="272"/>
      <c r="W24" s="66"/>
      <c r="X24" s="2"/>
      <c r="Y24" s="3"/>
      <c r="Z24" s="3"/>
      <c r="AA24" s="199"/>
      <c r="AB24" s="66"/>
      <c r="AC24" s="66"/>
      <c r="AD24" s="259">
        <f>IF(COUNTA(E25:H25)&gt;=4,1,0)</f>
        <v>0</v>
      </c>
      <c r="AE24" s="256"/>
      <c r="AF24" s="256"/>
      <c r="AG24" s="256"/>
      <c r="AH24" s="259">
        <v>1</v>
      </c>
    </row>
    <row r="25" spans="1:35" ht="13.5" thickBot="1">
      <c r="A25" s="257"/>
      <c r="B25" s="290"/>
      <c r="C25" s="276"/>
      <c r="D25" s="257"/>
      <c r="E25" s="208"/>
      <c r="F25" s="208"/>
      <c r="G25" s="208"/>
      <c r="H25" s="208"/>
      <c r="I25" s="209"/>
      <c r="J25" s="210"/>
      <c r="K25" s="210"/>
      <c r="L25" s="210"/>
      <c r="M25" s="210"/>
      <c r="N25" s="210"/>
      <c r="O25" s="210"/>
      <c r="P25" s="210"/>
      <c r="Q25" s="210"/>
      <c r="R25" s="211"/>
      <c r="S25" s="276"/>
      <c r="T25" s="304"/>
      <c r="U25" s="273"/>
      <c r="V25" s="273"/>
      <c r="W25" s="66"/>
      <c r="X25" s="2"/>
      <c r="Y25" s="3"/>
      <c r="Z25" s="3"/>
      <c r="AA25" s="199"/>
      <c r="AB25" s="66"/>
      <c r="AC25" s="66"/>
      <c r="AD25" s="257"/>
      <c r="AE25" s="257"/>
      <c r="AF25" s="257"/>
      <c r="AG25" s="257"/>
      <c r="AH25" s="257"/>
    </row>
    <row r="26" spans="1:35">
      <c r="A26" s="259">
        <f>A24+1</f>
        <v>5</v>
      </c>
      <c r="B26" s="298" t="str">
        <f>DenStatus!C19</f>
        <v>Paws on the Path</v>
      </c>
      <c r="C26" s="259">
        <v>5</v>
      </c>
      <c r="D26" s="259">
        <v>7</v>
      </c>
      <c r="E26" s="203">
        <v>1</v>
      </c>
      <c r="F26" s="203">
        <v>2</v>
      </c>
      <c r="G26" s="203">
        <v>3</v>
      </c>
      <c r="H26" s="203">
        <v>4</v>
      </c>
      <c r="I26" s="203">
        <v>5</v>
      </c>
      <c r="J26" s="203">
        <v>6</v>
      </c>
      <c r="K26" s="203">
        <v>7</v>
      </c>
      <c r="L26" s="205"/>
      <c r="M26" s="206"/>
      <c r="N26" s="206"/>
      <c r="O26" s="206"/>
      <c r="P26" s="206"/>
      <c r="Q26" s="206"/>
      <c r="R26" s="207"/>
      <c r="S26" s="259">
        <f>COUNTA(E27:R27)</f>
        <v>0</v>
      </c>
      <c r="T26" s="259">
        <f>IF(SUM(AD26:AG27)&gt;=AH26,1,0)</f>
        <v>0</v>
      </c>
      <c r="U26" s="272"/>
      <c r="V26" s="272"/>
      <c r="W26" s="66"/>
      <c r="X26" s="2"/>
      <c r="Y26" s="3"/>
      <c r="Z26" s="3"/>
      <c r="AA26" s="199"/>
      <c r="AB26" s="66"/>
      <c r="AC26" s="66"/>
      <c r="AD26" s="259">
        <f>IF(COUNTA(E27:I27)&gt;=5,1,0)</f>
        <v>0</v>
      </c>
      <c r="AE26" s="256"/>
      <c r="AF26" s="256"/>
      <c r="AG26" s="256"/>
      <c r="AH26" s="259">
        <v>1</v>
      </c>
    </row>
    <row r="27" spans="1:35" ht="13.5" thickBot="1">
      <c r="A27" s="257"/>
      <c r="B27" s="290"/>
      <c r="C27" s="276"/>
      <c r="D27" s="257"/>
      <c r="E27" s="208"/>
      <c r="F27" s="208"/>
      <c r="G27" s="208"/>
      <c r="H27" s="208"/>
      <c r="I27" s="208"/>
      <c r="J27" s="208"/>
      <c r="K27" s="208"/>
      <c r="L27" s="209"/>
      <c r="M27" s="213"/>
      <c r="N27" s="210"/>
      <c r="O27" s="210"/>
      <c r="P27" s="210"/>
      <c r="Q27" s="210"/>
      <c r="R27" s="214"/>
      <c r="S27" s="276"/>
      <c r="T27" s="304"/>
      <c r="U27" s="273"/>
      <c r="V27" s="273"/>
      <c r="W27" s="66"/>
      <c r="X27" s="2"/>
      <c r="Y27" s="3"/>
      <c r="Z27" s="3"/>
      <c r="AA27" s="199"/>
      <c r="AB27" s="66"/>
      <c r="AC27" s="66"/>
      <c r="AD27" s="257"/>
      <c r="AE27" s="257"/>
      <c r="AF27" s="257"/>
      <c r="AG27" s="257"/>
      <c r="AH27" s="257"/>
    </row>
    <row r="28" spans="1:35">
      <c r="A28" s="268">
        <f>A26+1</f>
        <v>6</v>
      </c>
      <c r="B28" s="298" t="str">
        <f>DenStatus!C20</f>
        <v>Running with the Pack</v>
      </c>
      <c r="C28" s="268">
        <v>6</v>
      </c>
      <c r="D28" s="268">
        <v>6</v>
      </c>
      <c r="E28" s="73">
        <v>1</v>
      </c>
      <c r="F28" s="94">
        <v>2</v>
      </c>
      <c r="G28" s="94">
        <v>3</v>
      </c>
      <c r="H28" s="94">
        <v>4</v>
      </c>
      <c r="I28" s="94">
        <v>5</v>
      </c>
      <c r="J28" s="94">
        <v>6</v>
      </c>
      <c r="K28" s="201"/>
      <c r="L28" s="78"/>
      <c r="M28" s="78"/>
      <c r="N28" s="78"/>
      <c r="O28" s="78"/>
      <c r="P28" s="78"/>
      <c r="Q28" s="78"/>
      <c r="R28" s="62"/>
      <c r="S28" s="268">
        <f>COUNTA(E29:R29)</f>
        <v>0</v>
      </c>
      <c r="T28" s="259">
        <f>IF(SUM(AD28:AG29)&gt;=AH28,1,0)</f>
        <v>0</v>
      </c>
      <c r="U28" s="270"/>
      <c r="V28" s="270"/>
      <c r="W28" s="66"/>
      <c r="X28" s="2"/>
      <c r="Y28" s="3"/>
      <c r="Z28" s="3"/>
      <c r="AA28" s="199"/>
      <c r="AB28" s="66"/>
      <c r="AC28" s="66"/>
      <c r="AD28" s="259">
        <f>IF(COUNTA(E29:J29)&gt;=6,1,0)</f>
        <v>0</v>
      </c>
      <c r="AE28" s="256"/>
      <c r="AF28" s="256"/>
      <c r="AG28" s="256"/>
      <c r="AH28" s="259">
        <v>1</v>
      </c>
    </row>
    <row r="29" spans="1:35" ht="13.5" thickBot="1">
      <c r="A29" s="300"/>
      <c r="B29" s="301"/>
      <c r="C29" s="282"/>
      <c r="D29" s="269"/>
      <c r="E29" s="93"/>
      <c r="F29" s="93"/>
      <c r="G29" s="93"/>
      <c r="H29" s="93"/>
      <c r="I29" s="93"/>
      <c r="J29" s="93"/>
      <c r="K29" s="183"/>
      <c r="L29" s="184"/>
      <c r="M29" s="184"/>
      <c r="N29" s="184"/>
      <c r="O29" s="184"/>
      <c r="P29" s="184"/>
      <c r="Q29" s="184"/>
      <c r="R29" s="185"/>
      <c r="S29" s="305"/>
      <c r="T29" s="302"/>
      <c r="U29" s="271"/>
      <c r="V29" s="271"/>
      <c r="W29" s="66"/>
      <c r="X29" s="2"/>
      <c r="Y29" s="3"/>
      <c r="Z29" s="3"/>
      <c r="AA29" s="199"/>
      <c r="AB29" s="66"/>
      <c r="AC29" s="66"/>
      <c r="AD29" s="257"/>
      <c r="AE29" s="257"/>
      <c r="AF29" s="257"/>
      <c r="AG29" s="257"/>
      <c r="AH29" s="257"/>
    </row>
    <row r="30" spans="1:35" ht="13.5" thickTop="1">
      <c r="A30" s="218"/>
      <c r="B30" s="72" t="s">
        <v>90</v>
      </c>
      <c r="C30" s="73">
        <f>IF(SUM(T18:T29)&gt;=6,"X",0)</f>
        <v>0</v>
      </c>
      <c r="D30" s="227" t="s">
        <v>212</v>
      </c>
      <c r="E30" s="75"/>
      <c r="F30" s="75"/>
      <c r="G30" s="75"/>
      <c r="H30" s="75"/>
      <c r="I30" s="75"/>
      <c r="J30" s="75"/>
      <c r="K30" s="75"/>
      <c r="L30" s="75"/>
      <c r="M30" s="75"/>
      <c r="N30" s="75"/>
      <c r="O30" s="75"/>
      <c r="P30" s="75"/>
      <c r="Q30" s="75"/>
      <c r="R30" s="75"/>
      <c r="S30" s="75"/>
      <c r="T30" s="75"/>
      <c r="U30" s="200"/>
      <c r="V30" s="89"/>
      <c r="W30" s="66"/>
      <c r="X30" s="6"/>
      <c r="Y30" s="3"/>
      <c r="Z30" s="3"/>
      <c r="AA30" s="199"/>
      <c r="AB30" s="66"/>
      <c r="AC30" s="66"/>
      <c r="AD30" s="66"/>
      <c r="AE30" s="66"/>
      <c r="AF30" s="66"/>
      <c r="AG30" s="66"/>
      <c r="AH30" s="66"/>
    </row>
    <row r="31" spans="1:35">
      <c r="A31" s="66"/>
      <c r="B31" s="66"/>
      <c r="C31" s="66"/>
      <c r="D31" s="66"/>
      <c r="E31" s="66"/>
      <c r="F31" s="66"/>
      <c r="G31" s="66"/>
      <c r="H31" s="66"/>
      <c r="I31" s="66"/>
      <c r="J31" s="66"/>
      <c r="K31" s="66"/>
      <c r="L31" s="66"/>
      <c r="M31" s="66"/>
      <c r="N31" s="66"/>
      <c r="O31" s="66"/>
      <c r="P31" s="66"/>
      <c r="Q31" s="66"/>
      <c r="R31" s="66"/>
      <c r="S31" s="66"/>
      <c r="T31" s="66"/>
      <c r="U31" s="66"/>
      <c r="V31" s="66"/>
      <c r="W31" s="66"/>
      <c r="X31" s="2"/>
      <c r="Y31" s="3"/>
      <c r="Z31" s="3"/>
      <c r="AA31" s="199"/>
      <c r="AB31" s="66"/>
      <c r="AC31" s="66"/>
      <c r="AD31" s="237" t="s">
        <v>83</v>
      </c>
      <c r="AE31" s="232"/>
      <c r="AF31" s="232"/>
      <c r="AG31" s="232"/>
      <c r="AH31" s="218"/>
    </row>
    <row r="32" spans="1:35">
      <c r="A32" s="74" t="s">
        <v>85</v>
      </c>
      <c r="B32" s="66"/>
      <c r="C32" s="66"/>
      <c r="D32" s="66"/>
      <c r="E32" s="66"/>
      <c r="F32" s="66"/>
      <c r="G32" s="66"/>
      <c r="H32" s="66"/>
      <c r="I32" s="66"/>
      <c r="J32" s="66"/>
      <c r="K32" s="66"/>
      <c r="L32" s="66"/>
      <c r="M32" s="66"/>
      <c r="N32" s="66"/>
      <c r="O32" s="66"/>
      <c r="P32" s="66"/>
      <c r="Q32" s="66"/>
      <c r="R32" s="66"/>
      <c r="S32" s="66"/>
      <c r="T32" s="66"/>
      <c r="U32" s="66"/>
      <c r="V32" s="66"/>
      <c r="W32" s="66"/>
      <c r="X32" s="2"/>
      <c r="Y32" s="3"/>
      <c r="Z32" s="3"/>
      <c r="AA32" s="199"/>
      <c r="AB32" s="66"/>
      <c r="AC32" s="66"/>
      <c r="AD32" s="233" t="s">
        <v>27</v>
      </c>
      <c r="AE32" s="234"/>
      <c r="AF32" s="234"/>
      <c r="AG32" s="234"/>
      <c r="AH32" s="235"/>
    </row>
    <row r="33" spans="1:34">
      <c r="A33" s="58" t="s">
        <v>78</v>
      </c>
      <c r="B33" s="68"/>
      <c r="C33" s="58" t="s">
        <v>79</v>
      </c>
      <c r="D33" s="68"/>
      <c r="E33" s="221" t="s">
        <v>34</v>
      </c>
      <c r="F33" s="85"/>
      <c r="G33" s="85"/>
      <c r="H33" s="85"/>
      <c r="I33" s="85"/>
      <c r="J33" s="85"/>
      <c r="K33" s="85"/>
      <c r="L33" s="85"/>
      <c r="M33" s="85"/>
      <c r="N33" s="85"/>
      <c r="O33" s="85"/>
      <c r="P33" s="85"/>
      <c r="Q33" s="85"/>
      <c r="R33" s="86"/>
      <c r="S33" s="294" t="s">
        <v>81</v>
      </c>
      <c r="T33" s="292"/>
      <c r="U33" s="292"/>
      <c r="V33" s="293"/>
      <c r="W33" s="66"/>
      <c r="X33" s="2"/>
      <c r="Y33" s="3"/>
      <c r="Z33" s="3"/>
      <c r="AA33" s="199"/>
      <c r="AB33" s="66"/>
      <c r="AC33" s="66"/>
      <c r="AD33" s="91" t="s">
        <v>35</v>
      </c>
      <c r="AE33" s="91" t="s">
        <v>51</v>
      </c>
      <c r="AF33" s="112" t="s">
        <v>180</v>
      </c>
      <c r="AG33" s="112" t="s">
        <v>181</v>
      </c>
      <c r="AH33" s="91" t="s">
        <v>1</v>
      </c>
    </row>
    <row r="34" spans="1:34">
      <c r="A34" s="69" t="s">
        <v>46</v>
      </c>
      <c r="B34" s="68" t="s">
        <v>43</v>
      </c>
      <c r="C34" s="69" t="s">
        <v>49</v>
      </c>
      <c r="D34" s="69" t="s">
        <v>17</v>
      </c>
      <c r="E34" s="240"/>
      <c r="F34" s="179"/>
      <c r="G34" s="179"/>
      <c r="H34" s="179"/>
      <c r="I34" s="179"/>
      <c r="J34" s="179"/>
      <c r="K34" s="179"/>
      <c r="L34" s="179"/>
      <c r="M34" s="179"/>
      <c r="N34" s="179"/>
      <c r="O34" s="179"/>
      <c r="P34" s="179"/>
      <c r="Q34" s="179"/>
      <c r="R34" s="88"/>
      <c r="S34" s="69" t="s">
        <v>2</v>
      </c>
      <c r="T34" s="69" t="s">
        <v>32</v>
      </c>
      <c r="U34" s="69" t="s">
        <v>25</v>
      </c>
      <c r="V34" s="59" t="s">
        <v>104</v>
      </c>
      <c r="W34" s="66"/>
      <c r="X34" s="2"/>
      <c r="Y34" s="3"/>
      <c r="Z34" s="3"/>
      <c r="AA34" s="199"/>
      <c r="AB34" s="66"/>
      <c r="AC34" s="66"/>
      <c r="AD34" s="236" t="s">
        <v>52</v>
      </c>
      <c r="AE34" s="236" t="s">
        <v>52</v>
      </c>
      <c r="AF34" s="72" t="s">
        <v>52</v>
      </c>
      <c r="AG34" s="72" t="s">
        <v>52</v>
      </c>
      <c r="AH34" s="236" t="s">
        <v>53</v>
      </c>
    </row>
    <row r="35" spans="1:34" ht="13.5" thickBot="1">
      <c r="A35" s="258">
        <v>1</v>
      </c>
      <c r="B35" s="289" t="str">
        <f>DenStatus!C24</f>
        <v>Adventures in Coins</v>
      </c>
      <c r="C35" s="285">
        <v>5</v>
      </c>
      <c r="D35" s="285">
        <v>7</v>
      </c>
      <c r="E35" s="69">
        <v>1</v>
      </c>
      <c r="F35" s="69">
        <v>2</v>
      </c>
      <c r="G35" s="69">
        <v>3</v>
      </c>
      <c r="H35" s="69">
        <v>4</v>
      </c>
      <c r="I35" s="69">
        <v>5</v>
      </c>
      <c r="J35" s="69">
        <v>6</v>
      </c>
      <c r="K35" s="69">
        <v>7</v>
      </c>
      <c r="L35" s="180"/>
      <c r="M35" s="181"/>
      <c r="N35" s="181"/>
      <c r="O35" s="181"/>
      <c r="P35" s="181"/>
      <c r="Q35" s="181"/>
      <c r="R35" s="182"/>
      <c r="S35" s="258">
        <f>COUNTA(E36:R36)</f>
        <v>0</v>
      </c>
      <c r="T35" s="258">
        <f>IF(SUM(AD35:AG36)&gt;=AH35,1,0)</f>
        <v>0</v>
      </c>
      <c r="U35" s="277"/>
      <c r="V35" s="279"/>
      <c r="W35" s="66"/>
      <c r="X35" s="2"/>
      <c r="Y35" s="3"/>
      <c r="Z35" s="3"/>
      <c r="AA35" s="199"/>
      <c r="AB35" s="66"/>
      <c r="AC35" s="66"/>
      <c r="AD35" s="264">
        <f>IF(COUNTA(E36:H36)&gt;=4,1,0)</f>
        <v>0</v>
      </c>
      <c r="AE35" s="267">
        <f>IF(COUNTA(I36:K36)&gt;=1,1,0)</f>
        <v>0</v>
      </c>
      <c r="AF35" s="267"/>
      <c r="AG35" s="267"/>
      <c r="AH35" s="264">
        <v>2</v>
      </c>
    </row>
    <row r="36" spans="1:34" ht="13.5" thickBot="1">
      <c r="A36" s="276"/>
      <c r="B36" s="290"/>
      <c r="C36" s="257"/>
      <c r="D36" s="257"/>
      <c r="E36" s="208"/>
      <c r="F36" s="208"/>
      <c r="G36" s="208"/>
      <c r="H36" s="208"/>
      <c r="I36" s="208"/>
      <c r="J36" s="208"/>
      <c r="K36" s="208"/>
      <c r="L36" s="209"/>
      <c r="M36" s="210"/>
      <c r="N36" s="213"/>
      <c r="O36" s="213"/>
      <c r="P36" s="213"/>
      <c r="Q36" s="210"/>
      <c r="R36" s="211"/>
      <c r="S36" s="276"/>
      <c r="T36" s="276"/>
      <c r="U36" s="278"/>
      <c r="V36" s="280"/>
      <c r="W36" s="66"/>
      <c r="X36" s="2"/>
      <c r="Y36" s="3"/>
      <c r="Z36" s="3"/>
      <c r="AA36" s="199"/>
      <c r="AB36" s="66"/>
      <c r="AC36" s="66"/>
      <c r="AD36" s="263"/>
      <c r="AE36" s="263"/>
      <c r="AF36" s="263"/>
      <c r="AG36" s="263"/>
      <c r="AH36" s="263"/>
    </row>
    <row r="37" spans="1:34" ht="13.5" thickBot="1">
      <c r="A37" s="259">
        <f>A35+1</f>
        <v>2</v>
      </c>
      <c r="B37" s="287" t="str">
        <f>DenStatus!C25</f>
        <v>Air of the Wolf</v>
      </c>
      <c r="C37" s="260">
        <v>4</v>
      </c>
      <c r="D37" s="260">
        <v>9</v>
      </c>
      <c r="E37" s="204" t="s">
        <v>166</v>
      </c>
      <c r="F37" s="204" t="s">
        <v>167</v>
      </c>
      <c r="G37" s="204" t="s">
        <v>174</v>
      </c>
      <c r="H37" s="204" t="s">
        <v>175</v>
      </c>
      <c r="I37" s="204" t="s">
        <v>168</v>
      </c>
      <c r="J37" s="204" t="s">
        <v>169</v>
      </c>
      <c r="K37" s="204" t="s">
        <v>170</v>
      </c>
      <c r="L37" s="204" t="s">
        <v>171</v>
      </c>
      <c r="M37" s="204" t="s">
        <v>179</v>
      </c>
      <c r="N37" s="215"/>
      <c r="O37" s="216"/>
      <c r="P37" s="216"/>
      <c r="Q37" s="206"/>
      <c r="R37" s="207"/>
      <c r="S37" s="259">
        <f>COUNTA(E38:R38)</f>
        <v>0</v>
      </c>
      <c r="T37" s="259">
        <f>IF(SUM(AD37:AG38)&gt;=AH37,1,0)</f>
        <v>0</v>
      </c>
      <c r="U37" s="272"/>
      <c r="V37" s="272"/>
      <c r="W37" s="66"/>
      <c r="X37" s="2"/>
      <c r="Y37" s="3"/>
      <c r="Z37" s="3"/>
      <c r="AA37" s="199"/>
      <c r="AB37" s="66"/>
      <c r="AC37" s="66"/>
      <c r="AD37" s="265">
        <f>IF(COUNTA(E38:H38)&gt;=2,1,0)</f>
        <v>0</v>
      </c>
      <c r="AE37" s="262">
        <f>IF(COUNTA(I38:M38)&gt;=2,1,0)</f>
        <v>0</v>
      </c>
      <c r="AF37" s="262"/>
      <c r="AG37" s="262"/>
      <c r="AH37" s="265">
        <v>2</v>
      </c>
    </row>
    <row r="38" spans="1:34" ht="13.5" thickBot="1">
      <c r="A38" s="276"/>
      <c r="B38" s="288"/>
      <c r="C38" s="276"/>
      <c r="D38" s="276"/>
      <c r="E38" s="208"/>
      <c r="F38" s="208"/>
      <c r="G38" s="208"/>
      <c r="H38" s="208"/>
      <c r="I38" s="208"/>
      <c r="J38" s="208"/>
      <c r="K38" s="208"/>
      <c r="L38" s="208"/>
      <c r="M38" s="208"/>
      <c r="N38" s="209"/>
      <c r="O38" s="210"/>
      <c r="P38" s="210"/>
      <c r="Q38" s="210"/>
      <c r="R38" s="211"/>
      <c r="S38" s="276"/>
      <c r="T38" s="276"/>
      <c r="U38" s="273"/>
      <c r="V38" s="273"/>
      <c r="W38" s="66"/>
      <c r="X38" s="2"/>
      <c r="Y38" s="3"/>
      <c r="Z38" s="3"/>
      <c r="AA38" s="199"/>
      <c r="AB38" s="66"/>
      <c r="AC38" s="66"/>
      <c r="AD38" s="263"/>
      <c r="AE38" s="263"/>
      <c r="AF38" s="263"/>
      <c r="AG38" s="263"/>
      <c r="AH38" s="263"/>
    </row>
    <row r="39" spans="1:34" ht="13.5" thickBot="1">
      <c r="A39" s="259">
        <f>A37+1</f>
        <v>3</v>
      </c>
      <c r="B39" s="287" t="str">
        <f>DenStatus!C26</f>
        <v>Code of the Wolf</v>
      </c>
      <c r="C39" s="260">
        <v>5</v>
      </c>
      <c r="D39" s="260">
        <v>14</v>
      </c>
      <c r="E39" s="204" t="s">
        <v>166</v>
      </c>
      <c r="F39" s="204" t="s">
        <v>167</v>
      </c>
      <c r="G39" s="204" t="s">
        <v>174</v>
      </c>
      <c r="H39" s="204" t="s">
        <v>175</v>
      </c>
      <c r="I39" s="204" t="s">
        <v>176</v>
      </c>
      <c r="J39" s="204" t="s">
        <v>168</v>
      </c>
      <c r="K39" s="204" t="s">
        <v>169</v>
      </c>
      <c r="L39" s="204" t="s">
        <v>170</v>
      </c>
      <c r="M39" s="204" t="s">
        <v>162</v>
      </c>
      <c r="N39" s="204" t="s">
        <v>163</v>
      </c>
      <c r="O39" s="204" t="s">
        <v>177</v>
      </c>
      <c r="P39" s="204" t="s">
        <v>164</v>
      </c>
      <c r="Q39" s="204" t="s">
        <v>165</v>
      </c>
      <c r="R39" s="204" t="s">
        <v>178</v>
      </c>
      <c r="S39" s="259">
        <f>COUNTA(E40:R40)</f>
        <v>0</v>
      </c>
      <c r="T39" s="259">
        <f>IF(SUM(AD39:AG40)&gt;=AH39,1,0)</f>
        <v>0</v>
      </c>
      <c r="U39" s="272"/>
      <c r="V39" s="272"/>
      <c r="W39" s="66"/>
      <c r="X39" s="2"/>
      <c r="Y39" s="3"/>
      <c r="Z39" s="3"/>
      <c r="AA39" s="199"/>
      <c r="AB39" s="66"/>
      <c r="AC39" s="66"/>
      <c r="AD39" s="265">
        <f>IF(COUNTA(E40:I40)&gt;=2,1,0)</f>
        <v>0</v>
      </c>
      <c r="AE39" s="265">
        <f>IF(COUNTA(J40:L40)&gt;=1,1,0)</f>
        <v>0</v>
      </c>
      <c r="AF39" s="265">
        <f>IF(COUNTA(M40:O40)&gt;=1,1,0)</f>
        <v>0</v>
      </c>
      <c r="AG39" s="265">
        <f>IF(COUNTA(P40:R40)&gt;=1,1,0)</f>
        <v>0</v>
      </c>
      <c r="AH39" s="265">
        <v>4</v>
      </c>
    </row>
    <row r="40" spans="1:34" ht="13.5" thickBot="1">
      <c r="A40" s="276"/>
      <c r="B40" s="288"/>
      <c r="C40" s="276"/>
      <c r="D40" s="276"/>
      <c r="E40" s="208"/>
      <c r="F40" s="208"/>
      <c r="G40" s="208"/>
      <c r="H40" s="208"/>
      <c r="I40" s="208"/>
      <c r="J40" s="208"/>
      <c r="K40" s="208"/>
      <c r="L40" s="208"/>
      <c r="M40" s="208"/>
      <c r="N40" s="208"/>
      <c r="O40" s="208"/>
      <c r="P40" s="208"/>
      <c r="Q40" s="208"/>
      <c r="R40" s="208"/>
      <c r="S40" s="276"/>
      <c r="T40" s="276"/>
      <c r="U40" s="273"/>
      <c r="V40" s="273"/>
      <c r="W40" s="66"/>
      <c r="X40" s="2"/>
      <c r="Y40" s="3"/>
      <c r="Z40" s="3"/>
      <c r="AA40" s="199"/>
      <c r="AB40" s="66"/>
      <c r="AC40" s="66"/>
      <c r="AD40" s="263"/>
      <c r="AE40" s="263"/>
      <c r="AF40" s="263"/>
      <c r="AG40" s="263"/>
      <c r="AH40" s="263"/>
    </row>
    <row r="41" spans="1:34" ht="13.5" thickBot="1">
      <c r="A41" s="259">
        <f>A39+1</f>
        <v>4</v>
      </c>
      <c r="B41" s="287" t="str">
        <f>DenStatus!C27</f>
        <v>Collections &amp; Hobbies</v>
      </c>
      <c r="C41" s="260">
        <v>4</v>
      </c>
      <c r="D41" s="260">
        <v>6</v>
      </c>
      <c r="E41" s="204">
        <v>1</v>
      </c>
      <c r="F41" s="204">
        <v>2</v>
      </c>
      <c r="G41" s="204" t="s">
        <v>162</v>
      </c>
      <c r="H41" s="204" t="s">
        <v>163</v>
      </c>
      <c r="I41" s="204" t="s">
        <v>164</v>
      </c>
      <c r="J41" s="204" t="s">
        <v>165</v>
      </c>
      <c r="K41" s="205"/>
      <c r="L41" s="206"/>
      <c r="M41" s="206"/>
      <c r="N41" s="206"/>
      <c r="O41" s="206"/>
      <c r="P41" s="206"/>
      <c r="Q41" s="206"/>
      <c r="R41" s="207"/>
      <c r="S41" s="259">
        <f>COUNTA(E42:R42)</f>
        <v>0</v>
      </c>
      <c r="T41" s="259">
        <f>IF(SUM(AD41:AG42)&gt;=AH41,1,0)</f>
        <v>0</v>
      </c>
      <c r="U41" s="272"/>
      <c r="V41" s="272"/>
      <c r="W41" s="66"/>
      <c r="X41" s="2"/>
      <c r="Y41" s="3"/>
      <c r="Z41" s="3"/>
      <c r="AA41" s="199"/>
      <c r="AB41" s="66"/>
      <c r="AC41" s="66"/>
      <c r="AD41" s="265">
        <f>IF(COUNTA(E42:F42)&gt;=2,1,0)</f>
        <v>0</v>
      </c>
      <c r="AE41" s="262">
        <f>IF(COUNTA(G42:H42)&gt;=1,1,0)</f>
        <v>0</v>
      </c>
      <c r="AF41" s="262">
        <f>IF(COUNTA(I42:J42)&gt;=1,1,0)</f>
        <v>0</v>
      </c>
      <c r="AG41" s="262"/>
      <c r="AH41" s="265">
        <v>3</v>
      </c>
    </row>
    <row r="42" spans="1:34" ht="13.5" thickBot="1">
      <c r="A42" s="276"/>
      <c r="B42" s="288"/>
      <c r="C42" s="276"/>
      <c r="D42" s="276"/>
      <c r="E42" s="208"/>
      <c r="F42" s="208"/>
      <c r="G42" s="208"/>
      <c r="H42" s="208"/>
      <c r="I42" s="208"/>
      <c r="J42" s="208"/>
      <c r="K42" s="209"/>
      <c r="L42" s="210"/>
      <c r="M42" s="210"/>
      <c r="N42" s="210"/>
      <c r="O42" s="210"/>
      <c r="P42" s="210"/>
      <c r="Q42" s="210"/>
      <c r="R42" s="211"/>
      <c r="S42" s="276"/>
      <c r="T42" s="276"/>
      <c r="U42" s="273"/>
      <c r="V42" s="273"/>
      <c r="W42" s="66"/>
      <c r="X42" s="2"/>
      <c r="Y42" s="3"/>
      <c r="Z42" s="3"/>
      <c r="AA42" s="199"/>
      <c r="AB42" s="66"/>
      <c r="AC42" s="66"/>
      <c r="AD42" s="263"/>
      <c r="AE42" s="263"/>
      <c r="AF42" s="263"/>
      <c r="AG42" s="263"/>
      <c r="AH42" s="263"/>
    </row>
    <row r="43" spans="1:34" ht="13.5" thickBot="1">
      <c r="A43" s="259">
        <f>A41+1</f>
        <v>5</v>
      </c>
      <c r="B43" s="287" t="str">
        <f>DenStatus!C28</f>
        <v>Cubs Who Care</v>
      </c>
      <c r="C43" s="286" t="s">
        <v>210</v>
      </c>
      <c r="D43" s="260">
        <v>13</v>
      </c>
      <c r="E43" s="203">
        <v>1</v>
      </c>
      <c r="F43" s="204">
        <v>2</v>
      </c>
      <c r="G43" s="204">
        <v>3</v>
      </c>
      <c r="H43" s="204" t="s">
        <v>164</v>
      </c>
      <c r="I43" s="204" t="s">
        <v>165</v>
      </c>
      <c r="J43" s="204" t="s">
        <v>178</v>
      </c>
      <c r="K43" s="204" t="s">
        <v>207</v>
      </c>
      <c r="L43" s="204" t="s">
        <v>208</v>
      </c>
      <c r="M43" s="204" t="s">
        <v>209</v>
      </c>
      <c r="N43" s="204">
        <v>5</v>
      </c>
      <c r="O43" s="204">
        <v>6</v>
      </c>
      <c r="P43" s="204">
        <v>7</v>
      </c>
      <c r="Q43" s="204">
        <v>8</v>
      </c>
      <c r="R43" s="207"/>
      <c r="S43" s="259">
        <f>COUNTA(E44:R44)</f>
        <v>0</v>
      </c>
      <c r="T43" s="259">
        <f>IF(SUM(AD43:AG44)&gt;=AH43,1,0)</f>
        <v>0</v>
      </c>
      <c r="U43" s="272"/>
      <c r="V43" s="272"/>
      <c r="W43" s="66"/>
      <c r="X43" s="2"/>
      <c r="Y43" s="3"/>
      <c r="Z43" s="3"/>
      <c r="AA43" s="199"/>
      <c r="AB43" s="66"/>
      <c r="AC43" s="66"/>
      <c r="AD43" s="265">
        <f>COUNTA(E44:G44)</f>
        <v>0</v>
      </c>
      <c r="AE43" s="265">
        <f>IF(COUNTA(H44:M44)&gt;=3,1,0)</f>
        <v>0</v>
      </c>
      <c r="AF43" s="262">
        <f>COUNTA(N44:Q44)</f>
        <v>0</v>
      </c>
      <c r="AG43" s="262"/>
      <c r="AH43" s="265">
        <v>4</v>
      </c>
    </row>
    <row r="44" spans="1:34" ht="13.5" thickBot="1">
      <c r="A44" s="276"/>
      <c r="B44" s="288"/>
      <c r="C44" s="276"/>
      <c r="D44" s="276"/>
      <c r="E44" s="208"/>
      <c r="F44" s="208"/>
      <c r="G44" s="208"/>
      <c r="H44" s="208"/>
      <c r="I44" s="208"/>
      <c r="J44" s="208"/>
      <c r="K44" s="208"/>
      <c r="L44" s="208"/>
      <c r="M44" s="208"/>
      <c r="N44" s="208"/>
      <c r="O44" s="208"/>
      <c r="P44" s="208"/>
      <c r="Q44" s="208"/>
      <c r="R44" s="211"/>
      <c r="S44" s="276"/>
      <c r="T44" s="276"/>
      <c r="U44" s="273"/>
      <c r="V44" s="273"/>
      <c r="W44" s="66"/>
      <c r="X44" s="2"/>
      <c r="Y44" s="3"/>
      <c r="Z44" s="3"/>
      <c r="AA44" s="199"/>
      <c r="AB44" s="66"/>
      <c r="AC44" s="66"/>
      <c r="AD44" s="263"/>
      <c r="AE44" s="263"/>
      <c r="AF44" s="263"/>
      <c r="AG44" s="263"/>
      <c r="AH44" s="263"/>
    </row>
    <row r="45" spans="1:34" ht="13.5" thickBot="1">
      <c r="A45" s="259">
        <f>A43+1</f>
        <v>6</v>
      </c>
      <c r="B45" s="287" t="str">
        <f>DenStatus!C29</f>
        <v>Digging in the Past</v>
      </c>
      <c r="C45" s="260">
        <v>4</v>
      </c>
      <c r="D45" s="260">
        <v>5</v>
      </c>
      <c r="E45" s="204">
        <v>1</v>
      </c>
      <c r="F45" s="204">
        <v>2</v>
      </c>
      <c r="G45" s="204" t="s">
        <v>162</v>
      </c>
      <c r="H45" s="204" t="s">
        <v>163</v>
      </c>
      <c r="I45" s="204">
        <v>4</v>
      </c>
      <c r="J45" s="205"/>
      <c r="K45" s="206"/>
      <c r="L45" s="206"/>
      <c r="M45" s="206"/>
      <c r="N45" s="206"/>
      <c r="O45" s="206"/>
      <c r="P45" s="206"/>
      <c r="Q45" s="206"/>
      <c r="R45" s="207"/>
      <c r="S45" s="259">
        <f>COUNTA(E46:R46)</f>
        <v>0</v>
      </c>
      <c r="T45" s="259">
        <f>IF(SUM(AD45:AG46)&gt;=AH45,1,0)</f>
        <v>0</v>
      </c>
      <c r="U45" s="274"/>
      <c r="V45" s="274"/>
      <c r="W45" s="66"/>
      <c r="X45" s="2"/>
      <c r="Y45" s="3"/>
      <c r="Z45" s="3"/>
      <c r="AA45" s="199"/>
      <c r="AB45" s="66"/>
      <c r="AC45" s="66"/>
      <c r="AD45" s="265">
        <f>IF(COUNTA(E46:F46)&gt;=2,1,0)</f>
        <v>0</v>
      </c>
      <c r="AE45" s="262">
        <f>IF(COUNTA(G46:H46)&gt;=1,1,0)</f>
        <v>0</v>
      </c>
      <c r="AF45" s="266">
        <f>IF(COUNTA(I46)&gt;=1,1,0)</f>
        <v>0</v>
      </c>
      <c r="AG45" s="262"/>
      <c r="AH45" s="265">
        <v>3</v>
      </c>
    </row>
    <row r="46" spans="1:34" ht="13.5" thickBot="1">
      <c r="A46" s="276"/>
      <c r="B46" s="288"/>
      <c r="C46" s="276"/>
      <c r="D46" s="276"/>
      <c r="E46" s="208"/>
      <c r="F46" s="208"/>
      <c r="G46" s="208"/>
      <c r="H46" s="208"/>
      <c r="I46" s="208"/>
      <c r="J46" s="209"/>
      <c r="K46" s="210"/>
      <c r="L46" s="210"/>
      <c r="M46" s="210"/>
      <c r="N46" s="210"/>
      <c r="O46" s="210"/>
      <c r="P46" s="210"/>
      <c r="Q46" s="210"/>
      <c r="R46" s="211"/>
      <c r="S46" s="276"/>
      <c r="T46" s="276"/>
      <c r="U46" s="273"/>
      <c r="V46" s="273"/>
      <c r="W46" s="66"/>
      <c r="X46" s="2"/>
      <c r="Y46" s="3"/>
      <c r="Z46" s="3"/>
      <c r="AA46" s="199"/>
      <c r="AB46" s="66"/>
      <c r="AC46" s="66"/>
      <c r="AD46" s="263"/>
      <c r="AE46" s="263"/>
      <c r="AF46" s="263"/>
      <c r="AG46" s="263"/>
      <c r="AH46" s="263"/>
    </row>
    <row r="47" spans="1:34" ht="13.5" thickBot="1">
      <c r="A47" s="259">
        <f>A45+1</f>
        <v>7</v>
      </c>
      <c r="B47" s="287" t="str">
        <f>DenStatus!C30</f>
        <v>Finding Your Way</v>
      </c>
      <c r="C47" s="260">
        <v>6</v>
      </c>
      <c r="D47" s="260">
        <v>6</v>
      </c>
      <c r="E47" s="204" t="s">
        <v>166</v>
      </c>
      <c r="F47" s="204" t="s">
        <v>167</v>
      </c>
      <c r="G47" s="204" t="s">
        <v>168</v>
      </c>
      <c r="H47" s="204" t="s">
        <v>169</v>
      </c>
      <c r="I47" s="204">
        <v>3</v>
      </c>
      <c r="J47" s="203">
        <v>4</v>
      </c>
      <c r="K47" s="205"/>
      <c r="L47" s="206"/>
      <c r="M47" s="206"/>
      <c r="N47" s="206"/>
      <c r="O47" s="206"/>
      <c r="P47" s="206"/>
      <c r="Q47" s="206"/>
      <c r="R47" s="207"/>
      <c r="S47" s="259">
        <f>COUNTA(E48:R48)</f>
        <v>0</v>
      </c>
      <c r="T47" s="259">
        <f>IF(SUM(AD47:AG48)&gt;=AH47,1,0)</f>
        <v>0</v>
      </c>
      <c r="U47" s="272"/>
      <c r="V47" s="272"/>
      <c r="W47" s="66"/>
      <c r="X47" s="2"/>
      <c r="Y47" s="3"/>
      <c r="Z47" s="3"/>
      <c r="AA47" s="199"/>
      <c r="AB47" s="66"/>
      <c r="AC47" s="66"/>
      <c r="AD47" s="265">
        <f>IF(COUNTA(E48:J48)&gt;=6,1,0)</f>
        <v>0</v>
      </c>
      <c r="AE47" s="262"/>
      <c r="AF47" s="262"/>
      <c r="AG47" s="262"/>
      <c r="AH47" s="265">
        <v>1</v>
      </c>
    </row>
    <row r="48" spans="1:34" ht="13.5" thickBot="1">
      <c r="A48" s="276"/>
      <c r="B48" s="288"/>
      <c r="C48" s="276"/>
      <c r="D48" s="276"/>
      <c r="E48" s="208"/>
      <c r="F48" s="208"/>
      <c r="G48" s="208"/>
      <c r="H48" s="208"/>
      <c r="I48" s="208"/>
      <c r="J48" s="208"/>
      <c r="K48" s="209"/>
      <c r="L48" s="210"/>
      <c r="M48" s="210"/>
      <c r="N48" s="210"/>
      <c r="O48" s="210"/>
      <c r="P48" s="210"/>
      <c r="Q48" s="210"/>
      <c r="R48" s="211"/>
      <c r="S48" s="276"/>
      <c r="T48" s="276"/>
      <c r="U48" s="273"/>
      <c r="V48" s="273"/>
      <c r="W48" s="66"/>
      <c r="X48" s="2"/>
      <c r="Y48" s="3"/>
      <c r="Z48" s="3"/>
      <c r="AA48" s="199"/>
      <c r="AB48" s="66"/>
      <c r="AC48" s="66"/>
      <c r="AD48" s="263"/>
      <c r="AE48" s="263"/>
      <c r="AF48" s="263"/>
      <c r="AG48" s="263"/>
      <c r="AH48" s="263"/>
    </row>
    <row r="49" spans="1:34" ht="13.5" thickBot="1">
      <c r="A49" s="259">
        <f>A47+1</f>
        <v>8</v>
      </c>
      <c r="B49" s="287" t="str">
        <f>DenStatus!C31</f>
        <v>Germs Alive!</v>
      </c>
      <c r="C49" s="260">
        <v>5</v>
      </c>
      <c r="D49" s="260">
        <v>6</v>
      </c>
      <c r="E49" s="203">
        <v>1</v>
      </c>
      <c r="F49" s="203">
        <v>2</v>
      </c>
      <c r="G49" s="203">
        <v>3</v>
      </c>
      <c r="H49" s="203">
        <v>4</v>
      </c>
      <c r="I49" s="203">
        <v>5</v>
      </c>
      <c r="J49" s="203">
        <v>6</v>
      </c>
      <c r="K49" s="205"/>
      <c r="L49" s="206"/>
      <c r="M49" s="206"/>
      <c r="N49" s="206"/>
      <c r="O49" s="206"/>
      <c r="P49" s="206"/>
      <c r="Q49" s="206"/>
      <c r="R49" s="207"/>
      <c r="S49" s="259">
        <f>COUNTA(E50:R50)</f>
        <v>0</v>
      </c>
      <c r="T49" s="259">
        <f>IF(SUM(AD49:AG50)&gt;=AH49,1,0)</f>
        <v>0</v>
      </c>
      <c r="U49" s="272"/>
      <c r="V49" s="272"/>
      <c r="W49" s="66"/>
      <c r="X49" s="2"/>
      <c r="Y49" s="3"/>
      <c r="Z49" s="3"/>
      <c r="AA49" s="199"/>
      <c r="AB49" s="66"/>
      <c r="AC49" s="66"/>
      <c r="AD49" s="265">
        <f>IF(COUNTA(E50:J50)&gt;=5,1,0)</f>
        <v>0</v>
      </c>
      <c r="AE49" s="262"/>
      <c r="AF49" s="262"/>
      <c r="AG49" s="262"/>
      <c r="AH49" s="265">
        <v>1</v>
      </c>
    </row>
    <row r="50" spans="1:34" ht="13.5" thickBot="1">
      <c r="A50" s="276"/>
      <c r="B50" s="288"/>
      <c r="C50" s="276"/>
      <c r="D50" s="276"/>
      <c r="E50" s="208"/>
      <c r="F50" s="208"/>
      <c r="G50" s="208"/>
      <c r="H50" s="208"/>
      <c r="I50" s="208"/>
      <c r="J50" s="208"/>
      <c r="K50" s="209"/>
      <c r="L50" s="210"/>
      <c r="M50" s="210"/>
      <c r="N50" s="210"/>
      <c r="O50" s="210"/>
      <c r="P50" s="210"/>
      <c r="Q50" s="210"/>
      <c r="R50" s="211"/>
      <c r="S50" s="276"/>
      <c r="T50" s="276"/>
      <c r="U50" s="273"/>
      <c r="V50" s="273"/>
      <c r="W50" s="66"/>
      <c r="X50" s="2"/>
      <c r="Y50" s="3"/>
      <c r="Z50" s="3"/>
      <c r="AA50" s="199"/>
      <c r="AB50" s="66"/>
      <c r="AC50" s="66"/>
      <c r="AD50" s="263"/>
      <c r="AE50" s="263"/>
      <c r="AF50" s="263"/>
      <c r="AG50" s="263"/>
      <c r="AH50" s="263"/>
    </row>
    <row r="51" spans="1:34" ht="13.5" thickBot="1">
      <c r="A51" s="259">
        <f>A49+1</f>
        <v>9</v>
      </c>
      <c r="B51" s="287" t="str">
        <f>DenStatus!C32</f>
        <v>Grow Something</v>
      </c>
      <c r="C51" s="260">
        <v>4</v>
      </c>
      <c r="D51" s="260">
        <v>6</v>
      </c>
      <c r="E51" s="203">
        <v>1</v>
      </c>
      <c r="F51" s="203">
        <v>2</v>
      </c>
      <c r="G51" s="203">
        <v>3</v>
      </c>
      <c r="H51" s="204" t="s">
        <v>164</v>
      </c>
      <c r="I51" s="204" t="s">
        <v>165</v>
      </c>
      <c r="J51" s="204" t="s">
        <v>178</v>
      </c>
      <c r="K51" s="205"/>
      <c r="L51" s="206"/>
      <c r="M51" s="206"/>
      <c r="N51" s="206"/>
      <c r="O51" s="206"/>
      <c r="P51" s="206"/>
      <c r="Q51" s="206"/>
      <c r="R51" s="207"/>
      <c r="S51" s="259">
        <f>COUNTA(E52:R52)</f>
        <v>0</v>
      </c>
      <c r="T51" s="259">
        <f>IF(SUM(AD51:AG52)&gt;=AH51,1,0)</f>
        <v>0</v>
      </c>
      <c r="U51" s="272"/>
      <c r="V51" s="272"/>
      <c r="W51" s="66"/>
      <c r="X51" s="2"/>
      <c r="Y51" s="3"/>
      <c r="Z51" s="3"/>
      <c r="AA51" s="199"/>
      <c r="AB51" s="66"/>
      <c r="AC51" s="66"/>
      <c r="AD51" s="265">
        <f>IF(COUNTA(E52:G52)&gt;=3,1,0)</f>
        <v>0</v>
      </c>
      <c r="AE51" s="275">
        <f>IF(COUNTA(H52:J52)&gt;=1,1,0)</f>
        <v>0</v>
      </c>
      <c r="AF51" s="262"/>
      <c r="AG51" s="262"/>
      <c r="AH51" s="265">
        <v>2</v>
      </c>
    </row>
    <row r="52" spans="1:34" ht="13.5" thickBot="1">
      <c r="A52" s="276"/>
      <c r="B52" s="288"/>
      <c r="C52" s="276"/>
      <c r="D52" s="276"/>
      <c r="E52" s="208"/>
      <c r="F52" s="208"/>
      <c r="G52" s="208"/>
      <c r="H52" s="208"/>
      <c r="I52" s="208"/>
      <c r="J52" s="208"/>
      <c r="K52" s="209"/>
      <c r="L52" s="210"/>
      <c r="M52" s="210"/>
      <c r="N52" s="210"/>
      <c r="O52" s="210"/>
      <c r="P52" s="210"/>
      <c r="Q52" s="210"/>
      <c r="R52" s="211"/>
      <c r="S52" s="276"/>
      <c r="T52" s="276"/>
      <c r="U52" s="273"/>
      <c r="V52" s="273"/>
      <c r="W52" s="66"/>
      <c r="X52" s="2"/>
      <c r="Y52" s="3"/>
      <c r="Z52" s="3"/>
      <c r="AA52" s="199"/>
      <c r="AB52" s="66"/>
      <c r="AC52" s="66"/>
      <c r="AD52" s="263"/>
      <c r="AE52" s="263"/>
      <c r="AF52" s="263"/>
      <c r="AG52" s="263"/>
      <c r="AH52" s="263"/>
    </row>
    <row r="53" spans="1:34" ht="13.5" thickBot="1">
      <c r="A53" s="259">
        <f>A51+1</f>
        <v>10</v>
      </c>
      <c r="B53" s="287" t="str">
        <f>DenStatus!C33</f>
        <v>Hometown Heroes</v>
      </c>
      <c r="C53" s="260">
        <v>4</v>
      </c>
      <c r="D53" s="260">
        <v>6</v>
      </c>
      <c r="E53" s="203">
        <v>1</v>
      </c>
      <c r="F53" s="203">
        <v>2</v>
      </c>
      <c r="G53" s="203">
        <v>3</v>
      </c>
      <c r="H53" s="204" t="s">
        <v>164</v>
      </c>
      <c r="I53" s="204" t="s">
        <v>165</v>
      </c>
      <c r="J53" s="204" t="s">
        <v>178</v>
      </c>
      <c r="K53" s="205"/>
      <c r="L53" s="206"/>
      <c r="M53" s="206"/>
      <c r="N53" s="206"/>
      <c r="O53" s="206"/>
      <c r="P53" s="206"/>
      <c r="Q53" s="206"/>
      <c r="R53" s="207"/>
      <c r="S53" s="259">
        <f>COUNTA(E54:R54)</f>
        <v>0</v>
      </c>
      <c r="T53" s="259">
        <f>IF(SUM(AD53:AG54)&gt;=AH53,1,0)</f>
        <v>0</v>
      </c>
      <c r="U53" s="272"/>
      <c r="V53" s="272"/>
      <c r="W53" s="66"/>
      <c r="X53" s="2"/>
      <c r="Y53" s="3"/>
      <c r="Z53" s="3"/>
      <c r="AA53" s="199"/>
      <c r="AB53" s="66"/>
      <c r="AC53" s="66"/>
      <c r="AD53" s="265">
        <f>IF(COUNTA(E54:G54)&gt;=3,1,0)</f>
        <v>0</v>
      </c>
      <c r="AE53" s="266">
        <f>IF(COUNTA(H54:J54)&gt;=1,1,0)</f>
        <v>0</v>
      </c>
      <c r="AF53" s="262"/>
      <c r="AG53" s="262"/>
      <c r="AH53" s="265">
        <v>2</v>
      </c>
    </row>
    <row r="54" spans="1:34" ht="13.5" thickBot="1">
      <c r="A54" s="276"/>
      <c r="B54" s="288"/>
      <c r="C54" s="276"/>
      <c r="D54" s="276"/>
      <c r="E54" s="208"/>
      <c r="F54" s="208"/>
      <c r="G54" s="208"/>
      <c r="H54" s="208"/>
      <c r="I54" s="208"/>
      <c r="J54" s="208"/>
      <c r="K54" s="209"/>
      <c r="L54" s="210"/>
      <c r="M54" s="210"/>
      <c r="N54" s="210"/>
      <c r="O54" s="210"/>
      <c r="P54" s="210"/>
      <c r="Q54" s="210"/>
      <c r="R54" s="211"/>
      <c r="S54" s="276"/>
      <c r="T54" s="276"/>
      <c r="U54" s="273"/>
      <c r="V54" s="273"/>
      <c r="W54" s="66"/>
      <c r="X54" s="2"/>
      <c r="Y54" s="3"/>
      <c r="Z54" s="3"/>
      <c r="AA54" s="199"/>
      <c r="AB54" s="66"/>
      <c r="AC54" s="66"/>
      <c r="AD54" s="263"/>
      <c r="AE54" s="263"/>
      <c r="AF54" s="263"/>
      <c r="AG54" s="263"/>
      <c r="AH54" s="263"/>
    </row>
    <row r="55" spans="1:34" ht="13.5" thickBot="1">
      <c r="A55" s="259">
        <v>11</v>
      </c>
      <c r="B55" s="287" t="str">
        <f>DenStatus!C34</f>
        <v>Motor Away</v>
      </c>
      <c r="C55" s="260">
        <v>4</v>
      </c>
      <c r="D55" s="260">
        <v>4</v>
      </c>
      <c r="E55" s="204" t="s">
        <v>166</v>
      </c>
      <c r="F55" s="204" t="s">
        <v>167</v>
      </c>
      <c r="G55" s="203">
        <v>2</v>
      </c>
      <c r="H55" s="203">
        <v>3</v>
      </c>
      <c r="I55" s="205"/>
      <c r="J55" s="206"/>
      <c r="K55" s="206"/>
      <c r="L55" s="206"/>
      <c r="M55" s="206"/>
      <c r="N55" s="206"/>
      <c r="O55" s="206"/>
      <c r="P55" s="206"/>
      <c r="Q55" s="206"/>
      <c r="R55" s="207"/>
      <c r="S55" s="259">
        <f>COUNTA(E56:R56)</f>
        <v>0</v>
      </c>
      <c r="T55" s="259">
        <f>IF(SUM(AD55:AG56)&gt;=AH55,1,0)</f>
        <v>0</v>
      </c>
      <c r="U55" s="272"/>
      <c r="V55" s="272"/>
      <c r="W55" s="66"/>
      <c r="X55" s="2"/>
      <c r="Y55" s="3"/>
      <c r="Z55" s="3"/>
      <c r="AA55" s="199"/>
      <c r="AB55" s="66"/>
      <c r="AC55" s="66"/>
      <c r="AD55" s="265">
        <f>IF(COUNTA(E56:H56)&gt;=4,1,0)</f>
        <v>0</v>
      </c>
      <c r="AE55" s="262"/>
      <c r="AF55" s="262"/>
      <c r="AG55" s="262"/>
      <c r="AH55" s="265">
        <v>1</v>
      </c>
    </row>
    <row r="56" spans="1:34" ht="13.5" thickBot="1">
      <c r="A56" s="276"/>
      <c r="B56" s="288"/>
      <c r="C56" s="276"/>
      <c r="D56" s="276"/>
      <c r="E56" s="208"/>
      <c r="F56" s="208"/>
      <c r="G56" s="208"/>
      <c r="H56" s="208"/>
      <c r="I56" s="209"/>
      <c r="J56" s="210"/>
      <c r="K56" s="210"/>
      <c r="L56" s="210"/>
      <c r="M56" s="210"/>
      <c r="N56" s="210"/>
      <c r="O56" s="210"/>
      <c r="P56" s="210"/>
      <c r="Q56" s="210"/>
      <c r="R56" s="211"/>
      <c r="S56" s="276"/>
      <c r="T56" s="276"/>
      <c r="U56" s="273"/>
      <c r="V56" s="273"/>
      <c r="W56" s="66"/>
      <c r="X56" s="2"/>
      <c r="Y56" s="3"/>
      <c r="Z56" s="3"/>
      <c r="AA56" s="199"/>
      <c r="AB56" s="66"/>
      <c r="AC56" s="66"/>
      <c r="AD56" s="263"/>
      <c r="AE56" s="263"/>
      <c r="AF56" s="263"/>
      <c r="AG56" s="263"/>
      <c r="AH56" s="263"/>
    </row>
    <row r="57" spans="1:34" ht="13.5" thickBot="1">
      <c r="A57" s="259">
        <v>12</v>
      </c>
      <c r="B57" s="287" t="str">
        <f>DenStatus!C35</f>
        <v>Paws of Skill</v>
      </c>
      <c r="C57" s="260">
        <v>4</v>
      </c>
      <c r="D57" s="260">
        <v>7</v>
      </c>
      <c r="E57" s="203">
        <v>1</v>
      </c>
      <c r="F57" s="203">
        <v>2</v>
      </c>
      <c r="G57" s="203">
        <v>3</v>
      </c>
      <c r="H57" s="203">
        <v>4</v>
      </c>
      <c r="I57" s="203">
        <v>5</v>
      </c>
      <c r="J57" s="203">
        <v>6</v>
      </c>
      <c r="K57" s="203">
        <v>7</v>
      </c>
      <c r="L57" s="205"/>
      <c r="M57" s="206"/>
      <c r="N57" s="206"/>
      <c r="O57" s="206"/>
      <c r="P57" s="206"/>
      <c r="Q57" s="206"/>
      <c r="R57" s="207"/>
      <c r="S57" s="259">
        <f>COUNTA(E58:R58)</f>
        <v>0</v>
      </c>
      <c r="T57" s="259">
        <f>IF(SUM(AD57:AG58)&gt;=AH57,1,0)</f>
        <v>0</v>
      </c>
      <c r="U57" s="272"/>
      <c r="V57" s="272"/>
      <c r="W57" s="66"/>
      <c r="X57" s="2"/>
      <c r="Y57" s="3"/>
      <c r="Z57" s="3"/>
      <c r="AA57" s="199"/>
      <c r="AB57" s="66"/>
      <c r="AC57" s="66"/>
      <c r="AD57" s="265">
        <f>IF(COUNTA(E58:H58)&gt;=4,1,0)</f>
        <v>0</v>
      </c>
      <c r="AE57" s="262"/>
      <c r="AF57" s="262"/>
      <c r="AG57" s="262"/>
      <c r="AH57" s="265">
        <v>1</v>
      </c>
    </row>
    <row r="58" spans="1:34" ht="13.5" thickBot="1">
      <c r="A58" s="276"/>
      <c r="B58" s="288"/>
      <c r="C58" s="276"/>
      <c r="D58" s="276"/>
      <c r="E58" s="208"/>
      <c r="F58" s="208"/>
      <c r="G58" s="208"/>
      <c r="H58" s="208"/>
      <c r="I58" s="208"/>
      <c r="J58" s="208"/>
      <c r="K58" s="208"/>
      <c r="L58" s="209"/>
      <c r="M58" s="210"/>
      <c r="N58" s="210"/>
      <c r="O58" s="210"/>
      <c r="P58" s="210"/>
      <c r="Q58" s="210"/>
      <c r="R58" s="211"/>
      <c r="S58" s="276"/>
      <c r="T58" s="276"/>
      <c r="U58" s="273"/>
      <c r="V58" s="273"/>
      <c r="W58" s="66"/>
      <c r="X58" s="2"/>
      <c r="Y58" s="3"/>
      <c r="Z58" s="3"/>
      <c r="AA58" s="199"/>
      <c r="AB58" s="66"/>
      <c r="AC58" s="66"/>
      <c r="AD58" s="263"/>
      <c r="AE58" s="263"/>
      <c r="AF58" s="263"/>
      <c r="AG58" s="263"/>
      <c r="AH58" s="263"/>
    </row>
    <row r="59" spans="1:34" ht="13.5" thickBot="1">
      <c r="A59" s="268">
        <v>13</v>
      </c>
      <c r="B59" s="283" t="str">
        <f>DenStatus!C36</f>
        <v>Spirit of the Water</v>
      </c>
      <c r="C59" s="281">
        <v>5</v>
      </c>
      <c r="D59" s="281">
        <v>5</v>
      </c>
      <c r="E59" s="197">
        <v>1</v>
      </c>
      <c r="F59" s="197">
        <v>2</v>
      </c>
      <c r="G59" s="197">
        <v>3</v>
      </c>
      <c r="H59" s="197">
        <v>4</v>
      </c>
      <c r="I59" s="197">
        <v>5</v>
      </c>
      <c r="J59" s="205"/>
      <c r="K59" s="78"/>
      <c r="L59" s="78"/>
      <c r="M59" s="78"/>
      <c r="N59" s="78"/>
      <c r="O59" s="78"/>
      <c r="P59" s="78"/>
      <c r="Q59" s="78"/>
      <c r="R59" s="202"/>
      <c r="S59" s="268">
        <f>COUNTA(E60:R60)</f>
        <v>0</v>
      </c>
      <c r="T59" s="268">
        <f>IF(SUM(AD59:AG60)&gt;=AH59,1,0)</f>
        <v>0</v>
      </c>
      <c r="U59" s="270"/>
      <c r="V59" s="270"/>
      <c r="W59" s="66"/>
      <c r="X59" s="2"/>
      <c r="Y59" s="3"/>
      <c r="Z59" s="3"/>
      <c r="AA59" s="199"/>
      <c r="AB59" s="66"/>
      <c r="AC59" s="66"/>
      <c r="AD59" s="265">
        <f>IF(COUNTA(E60:I60)&gt;=5,1,0)</f>
        <v>0</v>
      </c>
      <c r="AE59" s="262"/>
      <c r="AF59" s="262"/>
      <c r="AG59" s="262"/>
      <c r="AH59" s="265">
        <v>1</v>
      </c>
    </row>
    <row r="60" spans="1:34" ht="13.5" thickBot="1">
      <c r="A60" s="282"/>
      <c r="B60" s="284"/>
      <c r="C60" s="282"/>
      <c r="D60" s="269"/>
      <c r="E60" s="8"/>
      <c r="F60" s="8"/>
      <c r="G60" s="8"/>
      <c r="H60" s="8"/>
      <c r="I60" s="8"/>
      <c r="J60" s="183"/>
      <c r="K60" s="184"/>
      <c r="L60" s="184"/>
      <c r="M60" s="184"/>
      <c r="N60" s="184"/>
      <c r="O60" s="184"/>
      <c r="P60" s="184"/>
      <c r="Q60" s="184"/>
      <c r="R60" s="198"/>
      <c r="S60" s="269"/>
      <c r="T60" s="269"/>
      <c r="U60" s="271"/>
      <c r="V60" s="271"/>
      <c r="W60" s="66"/>
      <c r="X60" s="2"/>
      <c r="Y60" s="3"/>
      <c r="Z60" s="3"/>
      <c r="AA60" s="199"/>
      <c r="AB60" s="66"/>
      <c r="AC60" s="66"/>
      <c r="AD60" s="263"/>
      <c r="AE60" s="263"/>
      <c r="AF60" s="263"/>
      <c r="AG60" s="263"/>
      <c r="AH60" s="263"/>
    </row>
    <row r="61" spans="1:34" ht="13.5" thickTop="1">
      <c r="A61" s="66"/>
      <c r="B61" s="72" t="s">
        <v>91</v>
      </c>
      <c r="C61" s="73">
        <f>IF(SUM(T35:T60)&gt;=1,"X",0)</f>
        <v>0</v>
      </c>
      <c r="D61" s="227" t="s">
        <v>212</v>
      </c>
      <c r="E61" s="76"/>
      <c r="F61" s="76"/>
      <c r="G61" s="76"/>
      <c r="H61" s="76"/>
      <c r="I61" s="76"/>
      <c r="J61" s="76"/>
      <c r="K61" s="76"/>
      <c r="L61" s="76"/>
      <c r="M61" s="76"/>
      <c r="N61" s="76"/>
      <c r="O61" s="76"/>
      <c r="P61" s="76"/>
      <c r="Q61" s="76"/>
      <c r="R61" s="66"/>
      <c r="S61" s="66"/>
      <c r="T61" s="66"/>
      <c r="U61" s="200"/>
      <c r="V61" s="66"/>
      <c r="W61" s="66"/>
      <c r="X61" s="6"/>
      <c r="Y61" s="3"/>
      <c r="Z61" s="3"/>
      <c r="AA61" s="199"/>
      <c r="AB61" s="66"/>
      <c r="AC61" s="66"/>
      <c r="AD61" s="66"/>
      <c r="AE61" s="66"/>
      <c r="AF61" s="66"/>
      <c r="AG61" s="66"/>
      <c r="AH61" s="66"/>
    </row>
    <row r="62" spans="1:34">
      <c r="A62" s="66"/>
      <c r="B62" s="77"/>
      <c r="C62" s="78"/>
      <c r="D62" s="76"/>
      <c r="E62" s="76"/>
      <c r="F62" s="76"/>
      <c r="G62" s="76"/>
      <c r="H62" s="76"/>
      <c r="I62" s="76"/>
      <c r="J62" s="76"/>
      <c r="K62" s="76"/>
      <c r="L62" s="76"/>
      <c r="M62" s="76"/>
      <c r="N62" s="76"/>
      <c r="O62" s="76"/>
      <c r="P62" s="76"/>
      <c r="Q62" s="76"/>
      <c r="R62" s="66"/>
      <c r="S62" s="66"/>
      <c r="T62" s="66"/>
      <c r="U62" s="66"/>
      <c r="V62" s="66"/>
      <c r="W62" s="66"/>
      <c r="X62" s="2"/>
      <c r="Y62" s="3"/>
      <c r="Z62" s="3"/>
      <c r="AA62" s="199"/>
      <c r="AB62" s="66"/>
      <c r="AC62" s="66"/>
      <c r="AD62" s="237" t="s">
        <v>100</v>
      </c>
      <c r="AE62" s="232"/>
      <c r="AF62" s="232"/>
      <c r="AG62" s="232"/>
      <c r="AH62" s="218"/>
    </row>
    <row r="63" spans="1:34">
      <c r="A63" s="67" t="s">
        <v>107</v>
      </c>
      <c r="B63" s="66"/>
      <c r="C63" s="66"/>
      <c r="D63" s="66"/>
      <c r="E63" s="66"/>
      <c r="F63" s="66"/>
      <c r="G63" s="66"/>
      <c r="H63" s="66"/>
      <c r="I63" s="66"/>
      <c r="J63" s="66"/>
      <c r="K63" s="66"/>
      <c r="L63" s="66"/>
      <c r="M63" s="66"/>
      <c r="N63" s="66"/>
      <c r="O63" s="66"/>
      <c r="P63" s="66"/>
      <c r="Q63" s="66"/>
      <c r="R63" s="66"/>
      <c r="S63" s="66"/>
      <c r="T63" s="66"/>
      <c r="U63" s="66"/>
      <c r="V63" s="66"/>
      <c r="W63" s="66"/>
      <c r="X63" s="2"/>
      <c r="Y63" s="3"/>
      <c r="Z63" s="3"/>
      <c r="AA63" s="199"/>
      <c r="AB63" s="66"/>
      <c r="AC63" s="66"/>
      <c r="AD63" s="233" t="s">
        <v>27</v>
      </c>
      <c r="AE63" s="234"/>
      <c r="AF63" s="234"/>
      <c r="AG63" s="234"/>
      <c r="AH63" s="235"/>
    </row>
    <row r="64" spans="1:34">
      <c r="A64" s="68" t="s">
        <v>6</v>
      </c>
      <c r="B64" s="68"/>
      <c r="C64" s="68" t="s">
        <v>8</v>
      </c>
      <c r="D64" s="68"/>
      <c r="E64" s="195" t="s">
        <v>34</v>
      </c>
      <c r="F64" s="85"/>
      <c r="G64" s="85"/>
      <c r="H64" s="85"/>
      <c r="I64" s="85"/>
      <c r="J64" s="85"/>
      <c r="K64" s="85"/>
      <c r="L64" s="85"/>
      <c r="M64" s="85"/>
      <c r="N64" s="85"/>
      <c r="O64" s="85"/>
      <c r="P64" s="85"/>
      <c r="Q64" s="85"/>
      <c r="R64" s="86"/>
      <c r="S64" s="291" t="s">
        <v>5</v>
      </c>
      <c r="T64" s="292"/>
      <c r="U64" s="292"/>
      <c r="V64" s="293"/>
      <c r="W64" s="66"/>
      <c r="X64" s="2"/>
      <c r="Y64" s="3"/>
      <c r="Z64" s="3"/>
      <c r="AA64" s="199"/>
      <c r="AB64" s="66"/>
      <c r="AC64" s="66"/>
      <c r="AD64" s="91" t="s">
        <v>35</v>
      </c>
      <c r="AE64" s="91" t="s">
        <v>51</v>
      </c>
      <c r="AF64" s="112" t="s">
        <v>180</v>
      </c>
      <c r="AG64" s="112" t="s">
        <v>183</v>
      </c>
      <c r="AH64" s="91" t="s">
        <v>1</v>
      </c>
    </row>
    <row r="65" spans="1:34">
      <c r="A65" s="69" t="s">
        <v>46</v>
      </c>
      <c r="B65" s="68" t="s">
        <v>43</v>
      </c>
      <c r="C65" s="69" t="s">
        <v>49</v>
      </c>
      <c r="D65" s="70" t="s">
        <v>17</v>
      </c>
      <c r="E65" s="87">
        <v>1</v>
      </c>
      <c r="F65" s="240"/>
      <c r="G65" s="179"/>
      <c r="H65" s="179"/>
      <c r="I65" s="179"/>
      <c r="J65" s="179"/>
      <c r="K65" s="179"/>
      <c r="L65" s="179"/>
      <c r="M65" s="179"/>
      <c r="N65" s="179"/>
      <c r="O65" s="179"/>
      <c r="P65" s="179"/>
      <c r="Q65" s="179"/>
      <c r="R65" s="88"/>
      <c r="S65" s="69" t="s">
        <v>2</v>
      </c>
      <c r="T65" s="69" t="s">
        <v>32</v>
      </c>
      <c r="U65" s="69" t="s">
        <v>25</v>
      </c>
      <c r="V65" s="59" t="s">
        <v>104</v>
      </c>
      <c r="W65" s="66"/>
      <c r="X65" s="6"/>
      <c r="Y65" s="3"/>
      <c r="Z65" s="3"/>
      <c r="AA65" s="199"/>
      <c r="AB65" s="66"/>
      <c r="AC65" s="66"/>
      <c r="AD65" s="236" t="s">
        <v>52</v>
      </c>
      <c r="AE65" s="236" t="s">
        <v>52</v>
      </c>
      <c r="AF65" s="72" t="s">
        <v>52</v>
      </c>
      <c r="AG65" s="72" t="s">
        <v>52</v>
      </c>
      <c r="AH65" s="236" t="s">
        <v>53</v>
      </c>
    </row>
    <row r="66" spans="1:34">
      <c r="A66" s="69">
        <v>1</v>
      </c>
      <c r="B66" s="68" t="str">
        <f>DenStatus!C40</f>
        <v>Child Protection</v>
      </c>
      <c r="C66" s="69">
        <v>1</v>
      </c>
      <c r="D66" s="240">
        <v>1</v>
      </c>
      <c r="E66" s="7"/>
      <c r="F66" s="240"/>
      <c r="G66" s="179"/>
      <c r="H66" s="179"/>
      <c r="I66" s="179"/>
      <c r="J66" s="179"/>
      <c r="K66" s="179"/>
      <c r="L66" s="179"/>
      <c r="M66" s="179"/>
      <c r="N66" s="179"/>
      <c r="O66" s="179"/>
      <c r="P66" s="179"/>
      <c r="Q66" s="179"/>
      <c r="R66" s="88"/>
      <c r="S66" s="69">
        <f>COUNTA(E66:R66)</f>
        <v>0</v>
      </c>
      <c r="T66" s="69">
        <f>IF(SUM(AD66:AE66)&gt;=AH66,1,0)</f>
        <v>0</v>
      </c>
      <c r="U66" s="4"/>
      <c r="V66" s="4"/>
      <c r="W66" s="66"/>
      <c r="X66" s="2"/>
      <c r="Y66" s="3"/>
      <c r="Z66" s="3"/>
      <c r="AA66" s="199"/>
      <c r="AB66" s="66"/>
      <c r="AC66" s="66"/>
      <c r="AD66" s="225">
        <f>IF(S66&gt;=C66,1,0)</f>
        <v>0</v>
      </c>
      <c r="AE66" s="225"/>
      <c r="AF66" s="225"/>
      <c r="AG66" s="225"/>
      <c r="AH66" s="225">
        <v>1</v>
      </c>
    </row>
    <row r="67" spans="1:34" ht="13.5" thickBot="1">
      <c r="A67" s="69">
        <f>A66+1</f>
        <v>2</v>
      </c>
      <c r="B67" s="68" t="str">
        <f>DenStatus!C41</f>
        <v>Cyber Chip</v>
      </c>
      <c r="C67" s="69">
        <v>1</v>
      </c>
      <c r="D67" s="240">
        <v>1</v>
      </c>
      <c r="E67" s="8"/>
      <c r="F67" s="183"/>
      <c r="G67" s="184"/>
      <c r="H67" s="184"/>
      <c r="I67" s="184"/>
      <c r="J67" s="184"/>
      <c r="K67" s="184"/>
      <c r="L67" s="184"/>
      <c r="M67" s="184"/>
      <c r="N67" s="184"/>
      <c r="O67" s="184"/>
      <c r="P67" s="184"/>
      <c r="Q67" s="184"/>
      <c r="R67" s="198"/>
      <c r="S67" s="69">
        <f>COUNTA(E67:R67)</f>
        <v>0</v>
      </c>
      <c r="T67" s="69">
        <f>IF(SUM(AD67:AE67)&gt;=AH67,1,0)</f>
        <v>0</v>
      </c>
      <c r="U67" s="4"/>
      <c r="V67" s="4"/>
      <c r="W67" s="66"/>
      <c r="X67" s="2"/>
      <c r="Y67" s="3"/>
      <c r="Z67" s="3"/>
      <c r="AA67" s="199"/>
      <c r="AB67" s="66"/>
      <c r="AC67" s="66"/>
      <c r="AD67" s="225">
        <f>IF(S67&gt;=C67,1,0)</f>
        <v>0</v>
      </c>
      <c r="AE67" s="225"/>
      <c r="AF67" s="225"/>
      <c r="AG67" s="225"/>
      <c r="AH67" s="225">
        <v>1</v>
      </c>
    </row>
    <row r="68" spans="1:34" ht="13.5" thickTop="1">
      <c r="A68" s="218"/>
      <c r="B68" s="72" t="s">
        <v>108</v>
      </c>
      <c r="C68" s="73">
        <f>IF(SUM(T66:T67)&gt;=2,"X",0)</f>
        <v>0</v>
      </c>
      <c r="D68" s="227" t="s">
        <v>212</v>
      </c>
      <c r="E68" s="76"/>
      <c r="F68" s="75"/>
      <c r="G68" s="75"/>
      <c r="H68" s="75"/>
      <c r="I68" s="75"/>
      <c r="J68" s="75"/>
      <c r="K68" s="75"/>
      <c r="L68" s="75"/>
      <c r="M68" s="75"/>
      <c r="N68" s="75"/>
      <c r="O68" s="75"/>
      <c r="P68" s="75"/>
      <c r="Q68" s="75"/>
      <c r="R68" s="75"/>
      <c r="S68" s="75"/>
      <c r="T68" s="75"/>
      <c r="U68" s="5"/>
      <c r="V68" s="89"/>
      <c r="W68" s="66"/>
      <c r="X68" s="2"/>
      <c r="Y68" s="3"/>
      <c r="Z68" s="3"/>
      <c r="AA68" s="199"/>
      <c r="AB68" s="66"/>
      <c r="AC68" s="66"/>
      <c r="AD68" s="66"/>
      <c r="AE68" s="66"/>
      <c r="AF68" s="66"/>
      <c r="AG68" s="66"/>
      <c r="AH68" s="66"/>
    </row>
    <row r="69" spans="1:34">
      <c r="A69" s="66"/>
      <c r="B69" s="77"/>
      <c r="C69" s="78"/>
      <c r="D69" s="76"/>
      <c r="E69" s="76"/>
      <c r="F69" s="76"/>
      <c r="G69" s="76"/>
      <c r="H69" s="76"/>
      <c r="I69" s="76"/>
      <c r="J69" s="76"/>
      <c r="K69" s="76"/>
      <c r="L69" s="76"/>
      <c r="M69" s="76"/>
      <c r="N69" s="76"/>
      <c r="O69" s="76"/>
      <c r="P69" s="76"/>
      <c r="Q69" s="76"/>
      <c r="R69" s="66"/>
      <c r="S69" s="66"/>
      <c r="T69" s="66"/>
      <c r="U69" s="66"/>
      <c r="V69" s="66"/>
      <c r="W69" s="66"/>
      <c r="X69" s="6"/>
      <c r="Y69" s="3"/>
      <c r="Z69" s="3"/>
      <c r="AA69" s="199"/>
      <c r="AB69" s="66"/>
      <c r="AC69" s="66"/>
      <c r="AD69" s="237" t="s">
        <v>101</v>
      </c>
      <c r="AE69" s="232"/>
      <c r="AF69" s="232"/>
      <c r="AG69" s="232"/>
      <c r="AH69" s="218"/>
    </row>
    <row r="70" spans="1:34">
      <c r="A70" s="66"/>
      <c r="B70" s="58" t="s">
        <v>99</v>
      </c>
      <c r="C70" s="69">
        <f>IF(SUM(AD73:AD76)&gt;=SUM(AH73:AH76),"X",0)</f>
        <v>0</v>
      </c>
      <c r="D70" s="76"/>
      <c r="E70" s="76"/>
      <c r="F70" s="76"/>
      <c r="G70" s="76"/>
      <c r="H70" s="76"/>
      <c r="I70" s="76"/>
      <c r="J70" s="76"/>
      <c r="K70" s="76"/>
      <c r="L70" s="76"/>
      <c r="M70" s="76"/>
      <c r="N70" s="76"/>
      <c r="O70" s="76"/>
      <c r="P70" s="76"/>
      <c r="Q70" s="76"/>
      <c r="R70" s="66"/>
      <c r="S70" s="66"/>
      <c r="T70" s="66"/>
      <c r="U70" s="66"/>
      <c r="V70" s="66"/>
      <c r="W70" s="66"/>
      <c r="X70" s="6"/>
      <c r="Y70" s="3"/>
      <c r="Z70" s="3"/>
      <c r="AA70" s="199"/>
      <c r="AB70" s="66"/>
      <c r="AC70" s="66"/>
      <c r="AD70" s="233" t="s">
        <v>27</v>
      </c>
      <c r="AE70" s="234"/>
      <c r="AF70" s="234"/>
      <c r="AG70" s="234"/>
      <c r="AH70" s="235"/>
    </row>
    <row r="71" spans="1:34">
      <c r="A71" s="66"/>
      <c r="B71" s="77"/>
      <c r="C71" s="78"/>
      <c r="D71" s="76"/>
      <c r="E71" s="76"/>
      <c r="F71" s="76"/>
      <c r="G71" s="76"/>
      <c r="H71" s="76"/>
      <c r="I71" s="76"/>
      <c r="J71" s="76"/>
      <c r="K71" s="76"/>
      <c r="L71" s="76"/>
      <c r="M71" s="76"/>
      <c r="N71" s="76"/>
      <c r="O71" s="76"/>
      <c r="P71" s="76"/>
      <c r="Q71" s="76"/>
      <c r="R71" s="66"/>
      <c r="S71" s="66"/>
      <c r="T71" s="66"/>
      <c r="U71" s="66"/>
      <c r="V71" s="66"/>
      <c r="W71" s="66"/>
      <c r="X71" s="66"/>
      <c r="Y71" s="66"/>
      <c r="Z71" s="66"/>
      <c r="AA71" s="66"/>
      <c r="AB71" s="66"/>
      <c r="AC71" s="66"/>
      <c r="AD71" s="91" t="s">
        <v>35</v>
      </c>
      <c r="AE71" s="91" t="s">
        <v>51</v>
      </c>
      <c r="AF71" s="112" t="s">
        <v>180</v>
      </c>
      <c r="AG71" s="112" t="s">
        <v>183</v>
      </c>
      <c r="AH71" s="91" t="s">
        <v>1</v>
      </c>
    </row>
    <row r="72" spans="1:34">
      <c r="A72" s="66"/>
      <c r="B72" s="79"/>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236" t="s">
        <v>52</v>
      </c>
      <c r="AE72" s="236" t="s">
        <v>52</v>
      </c>
      <c r="AF72" s="72" t="s">
        <v>52</v>
      </c>
      <c r="AG72" s="72" t="s">
        <v>52</v>
      </c>
      <c r="AH72" s="236" t="s">
        <v>53</v>
      </c>
    </row>
    <row r="73" spans="1:34">
      <c r="A73" s="80"/>
      <c r="B73" s="81"/>
      <c r="C73" s="81"/>
      <c r="D73" s="81"/>
      <c r="E73" s="81"/>
      <c r="F73" s="81"/>
      <c r="G73" s="81"/>
      <c r="H73" s="81"/>
      <c r="I73" s="81"/>
      <c r="J73" s="81"/>
      <c r="K73" s="81"/>
      <c r="L73" s="81"/>
      <c r="M73" s="81"/>
      <c r="N73" s="81"/>
      <c r="O73" s="81"/>
      <c r="P73" s="81"/>
      <c r="Q73" s="66"/>
      <c r="R73" s="66"/>
      <c r="S73" s="66"/>
      <c r="T73" s="66"/>
      <c r="U73" s="66"/>
      <c r="V73" s="66"/>
      <c r="W73" s="66"/>
      <c r="X73" s="66"/>
      <c r="Y73" s="66"/>
      <c r="Z73" s="66"/>
      <c r="AA73" s="66"/>
      <c r="AB73" s="66"/>
      <c r="AC73" s="79" t="s">
        <v>18</v>
      </c>
      <c r="AD73" s="225">
        <f>IF(C13="X",1,0)</f>
        <v>0</v>
      </c>
      <c r="AE73" s="225"/>
      <c r="AF73" s="225"/>
      <c r="AG73" s="225"/>
      <c r="AH73" s="225">
        <v>1</v>
      </c>
    </row>
    <row r="74" spans="1:34">
      <c r="A74" s="81"/>
      <c r="B74" s="81"/>
      <c r="C74" s="81"/>
      <c r="D74" s="81"/>
      <c r="E74" s="81"/>
      <c r="F74" s="81"/>
      <c r="G74" s="81"/>
      <c r="H74" s="81"/>
      <c r="I74" s="81"/>
      <c r="J74" s="81"/>
      <c r="K74" s="81"/>
      <c r="L74" s="81"/>
      <c r="M74" s="81"/>
      <c r="N74" s="81"/>
      <c r="O74" s="81"/>
      <c r="P74" s="81"/>
      <c r="Q74" s="66"/>
      <c r="R74" s="66"/>
      <c r="S74" s="66"/>
      <c r="T74" s="66"/>
      <c r="U74" s="66"/>
      <c r="V74" s="66"/>
      <c r="W74" s="66"/>
      <c r="X74" s="66"/>
      <c r="Y74" s="66"/>
      <c r="Z74" s="66"/>
      <c r="AA74" s="66"/>
      <c r="AB74" s="66"/>
      <c r="AC74" s="79" t="s">
        <v>102</v>
      </c>
      <c r="AD74" s="225">
        <f>IF(C30="X",1,0)</f>
        <v>0</v>
      </c>
      <c r="AE74" s="225"/>
      <c r="AF74" s="225"/>
      <c r="AG74" s="225"/>
      <c r="AH74" s="225">
        <v>1</v>
      </c>
    </row>
    <row r="75" spans="1:34">
      <c r="A75" s="81"/>
      <c r="B75" s="81"/>
      <c r="C75" s="81"/>
      <c r="D75" s="81"/>
      <c r="E75" s="81"/>
      <c r="F75" s="81"/>
      <c r="G75" s="81"/>
      <c r="H75" s="81"/>
      <c r="I75" s="81"/>
      <c r="J75" s="81"/>
      <c r="K75" s="81"/>
      <c r="L75" s="81"/>
      <c r="M75" s="81"/>
      <c r="N75" s="81"/>
      <c r="O75" s="81"/>
      <c r="P75" s="81"/>
      <c r="Q75" s="66"/>
      <c r="R75" s="66"/>
      <c r="S75" s="66"/>
      <c r="T75" s="66"/>
      <c r="U75" s="66"/>
      <c r="V75" s="66"/>
      <c r="W75" s="66"/>
      <c r="X75" s="66"/>
      <c r="Y75" s="66"/>
      <c r="Z75" s="66"/>
      <c r="AA75" s="66"/>
      <c r="AB75" s="66"/>
      <c r="AC75" s="79" t="s">
        <v>103</v>
      </c>
      <c r="AD75" s="225">
        <f>IF(C61="X",1,0)</f>
        <v>0</v>
      </c>
      <c r="AE75" s="225"/>
      <c r="AF75" s="225"/>
      <c r="AG75" s="225"/>
      <c r="AH75" s="225">
        <v>1</v>
      </c>
    </row>
    <row r="76" spans="1:34">
      <c r="A76" s="81"/>
      <c r="B76" s="81"/>
      <c r="C76" s="78"/>
      <c r="D76" s="81"/>
      <c r="E76" s="81"/>
      <c r="F76" s="81"/>
      <c r="G76" s="81"/>
      <c r="H76" s="81"/>
      <c r="I76" s="81"/>
      <c r="J76" s="81"/>
      <c r="K76" s="81"/>
      <c r="L76" s="81"/>
      <c r="M76" s="81"/>
      <c r="N76" s="81"/>
      <c r="O76" s="81"/>
      <c r="P76" s="81"/>
      <c r="Q76" s="66"/>
      <c r="R76" s="66"/>
      <c r="S76" s="66"/>
      <c r="T76" s="66"/>
      <c r="U76" s="66"/>
      <c r="V76" s="66"/>
      <c r="W76" s="66"/>
      <c r="X76" s="66"/>
      <c r="Y76" s="66"/>
      <c r="Z76" s="66"/>
      <c r="AA76" s="66"/>
      <c r="AB76" s="66"/>
      <c r="AC76" s="79" t="s">
        <v>100</v>
      </c>
      <c r="AD76" s="225">
        <f>IF(C68="X",1,0)</f>
        <v>0</v>
      </c>
      <c r="AE76" s="225"/>
      <c r="AF76" s="225"/>
      <c r="AG76" s="225"/>
      <c r="AH76" s="225">
        <v>1</v>
      </c>
    </row>
  </sheetData>
  <sheetProtection sheet="1" objects="1" scenarios="1"/>
  <mergeCells count="251">
    <mergeCell ref="A18:A19"/>
    <mergeCell ref="B18:B19"/>
    <mergeCell ref="C18:C19"/>
    <mergeCell ref="D18:D19"/>
    <mergeCell ref="S18:S19"/>
    <mergeCell ref="S33:V33"/>
    <mergeCell ref="S4:V4"/>
    <mergeCell ref="S16:V16"/>
    <mergeCell ref="T18:T19"/>
    <mergeCell ref="U18:U19"/>
    <mergeCell ref="V18:V19"/>
    <mergeCell ref="T22:T23"/>
    <mergeCell ref="U22:U23"/>
    <mergeCell ref="V22:V23"/>
    <mergeCell ref="T26:T27"/>
    <mergeCell ref="U26:U27"/>
    <mergeCell ref="V26:V27"/>
    <mergeCell ref="T24:T25"/>
    <mergeCell ref="U24:U25"/>
    <mergeCell ref="V24:V25"/>
    <mergeCell ref="A22:A23"/>
    <mergeCell ref="B22:B23"/>
    <mergeCell ref="C22:C23"/>
    <mergeCell ref="D22:D23"/>
    <mergeCell ref="S22:S23"/>
    <mergeCell ref="A20:A21"/>
    <mergeCell ref="B20:B21"/>
    <mergeCell ref="C20:C21"/>
    <mergeCell ref="D20:D21"/>
    <mergeCell ref="S20:S21"/>
    <mergeCell ref="T20:T21"/>
    <mergeCell ref="U20:U21"/>
    <mergeCell ref="V20:V21"/>
    <mergeCell ref="A26:A27"/>
    <mergeCell ref="B26:B27"/>
    <mergeCell ref="C26:C27"/>
    <mergeCell ref="D26:D27"/>
    <mergeCell ref="S26:S27"/>
    <mergeCell ref="A24:A25"/>
    <mergeCell ref="B24:B25"/>
    <mergeCell ref="C24:C25"/>
    <mergeCell ref="D24:D25"/>
    <mergeCell ref="S24:S25"/>
    <mergeCell ref="AD35:AD36"/>
    <mergeCell ref="AE35:AE36"/>
    <mergeCell ref="AF35:AF36"/>
    <mergeCell ref="AG35:AG36"/>
    <mergeCell ref="AH35:AH36"/>
    <mergeCell ref="AD37:AD38"/>
    <mergeCell ref="A28:A29"/>
    <mergeCell ref="B28:B29"/>
    <mergeCell ref="C28:C29"/>
    <mergeCell ref="D28:D29"/>
    <mergeCell ref="S28:S29"/>
    <mergeCell ref="T28:T29"/>
    <mergeCell ref="U28:U29"/>
    <mergeCell ref="V28:V29"/>
    <mergeCell ref="T35:T36"/>
    <mergeCell ref="U35:U36"/>
    <mergeCell ref="V35:V36"/>
    <mergeCell ref="A37:A38"/>
    <mergeCell ref="B37:B38"/>
    <mergeCell ref="C37:C38"/>
    <mergeCell ref="D37:D38"/>
    <mergeCell ref="S37:S38"/>
    <mergeCell ref="T37:T38"/>
    <mergeCell ref="U37:U38"/>
    <mergeCell ref="V37:V38"/>
    <mergeCell ref="A35:A36"/>
    <mergeCell ref="B35:B36"/>
    <mergeCell ref="C35:C36"/>
    <mergeCell ref="D35:D36"/>
    <mergeCell ref="S35:S36"/>
    <mergeCell ref="AG43:AG44"/>
    <mergeCell ref="AH43:AH44"/>
    <mergeCell ref="AD45:AD46"/>
    <mergeCell ref="T39:T40"/>
    <mergeCell ref="U39:U40"/>
    <mergeCell ref="V39:V40"/>
    <mergeCell ref="A41:A42"/>
    <mergeCell ref="B41:B42"/>
    <mergeCell ref="C41:C42"/>
    <mergeCell ref="D41:D42"/>
    <mergeCell ref="S41:S42"/>
    <mergeCell ref="T41:T42"/>
    <mergeCell ref="U41:U42"/>
    <mergeCell ref="V41:V42"/>
    <mergeCell ref="A39:A40"/>
    <mergeCell ref="B39:B40"/>
    <mergeCell ref="C39:C40"/>
    <mergeCell ref="D39:D40"/>
    <mergeCell ref="S39:S40"/>
    <mergeCell ref="AD41:AD42"/>
    <mergeCell ref="AE41:AE42"/>
    <mergeCell ref="AF41:AF42"/>
    <mergeCell ref="AG41:AG42"/>
    <mergeCell ref="AH41:AH42"/>
    <mergeCell ref="AD49:AD50"/>
    <mergeCell ref="AE49:AE50"/>
    <mergeCell ref="AF49:AF50"/>
    <mergeCell ref="AG49:AG50"/>
    <mergeCell ref="AH49:AH50"/>
    <mergeCell ref="T43:T44"/>
    <mergeCell ref="U43:U44"/>
    <mergeCell ref="V43:V44"/>
    <mergeCell ref="AD43:AD44"/>
    <mergeCell ref="AE43:AE44"/>
    <mergeCell ref="AF43:AF44"/>
    <mergeCell ref="T47:T48"/>
    <mergeCell ref="U47:U48"/>
    <mergeCell ref="V47:V48"/>
    <mergeCell ref="AE45:AE46"/>
    <mergeCell ref="AF45:AF46"/>
    <mergeCell ref="AG45:AG46"/>
    <mergeCell ref="AH45:AH46"/>
    <mergeCell ref="A45:A46"/>
    <mergeCell ref="B45:B46"/>
    <mergeCell ref="C45:C46"/>
    <mergeCell ref="D45:D46"/>
    <mergeCell ref="S45:S46"/>
    <mergeCell ref="T45:T46"/>
    <mergeCell ref="U45:U46"/>
    <mergeCell ref="V45:V46"/>
    <mergeCell ref="A43:A44"/>
    <mergeCell ref="B43:B44"/>
    <mergeCell ref="C43:C44"/>
    <mergeCell ref="D43:D44"/>
    <mergeCell ref="S43:S44"/>
    <mergeCell ref="A49:A50"/>
    <mergeCell ref="B49:B50"/>
    <mergeCell ref="C49:C50"/>
    <mergeCell ref="D49:D50"/>
    <mergeCell ref="S49:S50"/>
    <mergeCell ref="T49:T50"/>
    <mergeCell ref="U49:U50"/>
    <mergeCell ref="V49:V50"/>
    <mergeCell ref="A47:A48"/>
    <mergeCell ref="B47:B48"/>
    <mergeCell ref="C47:C48"/>
    <mergeCell ref="D47:D48"/>
    <mergeCell ref="S47:S48"/>
    <mergeCell ref="AG57:AG58"/>
    <mergeCell ref="AH57:AH58"/>
    <mergeCell ref="T51:T52"/>
    <mergeCell ref="U51:U52"/>
    <mergeCell ref="V51:V52"/>
    <mergeCell ref="A53:A54"/>
    <mergeCell ref="B53:B54"/>
    <mergeCell ref="C53:C54"/>
    <mergeCell ref="D53:D54"/>
    <mergeCell ref="S53:S54"/>
    <mergeCell ref="T53:T54"/>
    <mergeCell ref="U53:U54"/>
    <mergeCell ref="V53:V54"/>
    <mergeCell ref="A51:A52"/>
    <mergeCell ref="B51:B52"/>
    <mergeCell ref="C51:C52"/>
    <mergeCell ref="D51:D52"/>
    <mergeCell ref="S51:S52"/>
    <mergeCell ref="AD51:AD52"/>
    <mergeCell ref="AE51:AE52"/>
    <mergeCell ref="AF51:AF52"/>
    <mergeCell ref="AG51:AG52"/>
    <mergeCell ref="AH51:AH52"/>
    <mergeCell ref="AD53:AD54"/>
    <mergeCell ref="AD59:AD60"/>
    <mergeCell ref="AE59:AE60"/>
    <mergeCell ref="AF59:AF60"/>
    <mergeCell ref="AG59:AG60"/>
    <mergeCell ref="AH59:AH60"/>
    <mergeCell ref="T55:T56"/>
    <mergeCell ref="U55:U56"/>
    <mergeCell ref="V55:V56"/>
    <mergeCell ref="A57:A58"/>
    <mergeCell ref="B57:B58"/>
    <mergeCell ref="C57:C58"/>
    <mergeCell ref="D57:D58"/>
    <mergeCell ref="S57:S58"/>
    <mergeCell ref="T57:T58"/>
    <mergeCell ref="U57:U58"/>
    <mergeCell ref="V57:V58"/>
    <mergeCell ref="A55:A56"/>
    <mergeCell ref="B55:B56"/>
    <mergeCell ref="C55:C56"/>
    <mergeCell ref="D55:D56"/>
    <mergeCell ref="S55:S56"/>
    <mergeCell ref="AD57:AD58"/>
    <mergeCell ref="AE57:AE58"/>
    <mergeCell ref="AF57:AF58"/>
    <mergeCell ref="T59:T60"/>
    <mergeCell ref="U59:U60"/>
    <mergeCell ref="V59:V60"/>
    <mergeCell ref="S64:V64"/>
    <mergeCell ref="A59:A60"/>
    <mergeCell ref="B59:B60"/>
    <mergeCell ref="C59:C60"/>
    <mergeCell ref="D59:D60"/>
    <mergeCell ref="S59:S60"/>
    <mergeCell ref="AE37:AE38"/>
    <mergeCell ref="AF37:AF38"/>
    <mergeCell ref="AG37:AG38"/>
    <mergeCell ref="AH37:AH38"/>
    <mergeCell ref="AD39:AD40"/>
    <mergeCell ref="AE39:AE40"/>
    <mergeCell ref="AF39:AF40"/>
    <mergeCell ref="AG39:AG40"/>
    <mergeCell ref="AH39:AH40"/>
    <mergeCell ref="AD55:AD56"/>
    <mergeCell ref="AE55:AE56"/>
    <mergeCell ref="AF55:AF56"/>
    <mergeCell ref="AG55:AG56"/>
    <mergeCell ref="AH55:AH56"/>
    <mergeCell ref="AD47:AD48"/>
    <mergeCell ref="AE47:AE48"/>
    <mergeCell ref="AF47:AF48"/>
    <mergeCell ref="AG47:AG48"/>
    <mergeCell ref="AH47:AH48"/>
    <mergeCell ref="AE53:AE54"/>
    <mergeCell ref="AF53:AF54"/>
    <mergeCell ref="AG53:AG54"/>
    <mergeCell ref="AH53:AH54"/>
    <mergeCell ref="AD18:AD19"/>
    <mergeCell ref="AE18:AE19"/>
    <mergeCell ref="AF18:AF19"/>
    <mergeCell ref="AG18:AG19"/>
    <mergeCell ref="AH18:AH19"/>
    <mergeCell ref="AD20:AD21"/>
    <mergeCell ref="AE20:AE21"/>
    <mergeCell ref="AF20:AF21"/>
    <mergeCell ref="AG20:AG21"/>
    <mergeCell ref="AH20:AH21"/>
    <mergeCell ref="AD22:AD23"/>
    <mergeCell ref="AE22:AE23"/>
    <mergeCell ref="AF22:AF23"/>
    <mergeCell ref="AG22:AG23"/>
    <mergeCell ref="AH22:AH23"/>
    <mergeCell ref="AD24:AD25"/>
    <mergeCell ref="AE24:AE25"/>
    <mergeCell ref="AF24:AF25"/>
    <mergeCell ref="AG24:AG25"/>
    <mergeCell ref="AH24:AH25"/>
    <mergeCell ref="AD26:AD27"/>
    <mergeCell ref="AE26:AE27"/>
    <mergeCell ref="AF26:AF27"/>
    <mergeCell ref="AG26:AG27"/>
    <mergeCell ref="AH26:AH27"/>
    <mergeCell ref="AD28:AD29"/>
    <mergeCell ref="AE28:AE29"/>
    <mergeCell ref="AF28:AF29"/>
    <mergeCell ref="AG28:AG29"/>
    <mergeCell ref="AH28:AH29"/>
  </mergeCells>
  <conditionalFormatting sqref="R29:R38 I32:J32 E6:E12 I29:K29 E23:J23 E19:I19 R40:R41 E36:J36 E38:J38 R47:R48 E29:H32 E40:K40 E21:H21 R6:R12 C13 L22 R18:R23 E48">
    <cfRule type="cellIs" dxfId="338" priority="31" stopIfTrue="1" operator="greaterThan">
      <formula>0</formula>
    </cfRule>
  </conditionalFormatting>
  <conditionalFormatting sqref="C42">
    <cfRule type="cellIs" dxfId="337" priority="30" stopIfTrue="1" operator="greaterThanOrEqual">
      <formula>1</formula>
    </cfRule>
  </conditionalFormatting>
  <conditionalFormatting sqref="R29:R38 I32:J32 E6:E12 I29:K29 E23:J23 E19:I19 R40:R41 E36:J36 E38:J38 R47:R48 E29:H32 E40:K40 E21:H21 R6:R12 C13 L22 R18:R23 E48">
    <cfRule type="cellIs" dxfId="336" priority="29" stopIfTrue="1" operator="greaterThan">
      <formula>0</formula>
    </cfRule>
  </conditionalFormatting>
  <conditionalFormatting sqref="C42">
    <cfRule type="cellIs" dxfId="335" priority="28" stopIfTrue="1" operator="greaterThanOrEqual">
      <formula>1</formula>
    </cfRule>
  </conditionalFormatting>
  <conditionalFormatting sqref="C76 E42:J42 E25:H25 E46:J46 E54:J54 E27:L27 C70 T66:T67 E66:E67 C68 C30 C13 E19:M19 E29:J29 E6:E12 E21:N21 E23:J23 E36:K36 E38:H38 E40:H40 E44:F44 E48:I48 E52:I52 E60:J60 E50:J50 E56:G56 E58:K58 T6:T12">
    <cfRule type="cellIs" dxfId="334" priority="27" stopIfTrue="1" operator="greaterThan">
      <formula>0</formula>
    </cfRule>
  </conditionalFormatting>
  <conditionalFormatting sqref="C61:C63 C68:C71">
    <cfRule type="cellIs" dxfId="333" priority="26" stopIfTrue="1" operator="greaterThanOrEqual">
      <formula>1</formula>
    </cfRule>
  </conditionalFormatting>
  <conditionalFormatting sqref="I38:M38">
    <cfRule type="cellIs" dxfId="332" priority="25" stopIfTrue="1" operator="greaterThan">
      <formula>0</formula>
    </cfRule>
  </conditionalFormatting>
  <conditionalFormatting sqref="I40:R40">
    <cfRule type="cellIs" dxfId="331" priority="24" stopIfTrue="1" operator="greaterThan">
      <formula>0</formula>
    </cfRule>
  </conditionalFormatting>
  <conditionalFormatting sqref="G44:M44">
    <cfRule type="cellIs" dxfId="330" priority="23" stopIfTrue="1" operator="greaterThan">
      <formula>0</formula>
    </cfRule>
  </conditionalFormatting>
  <conditionalFormatting sqref="J48:K48">
    <cfRule type="cellIs" dxfId="329" priority="22" stopIfTrue="1" operator="greaterThan">
      <formula>0</formula>
    </cfRule>
  </conditionalFormatting>
  <conditionalFormatting sqref="J52">
    <cfRule type="cellIs" dxfId="328" priority="21" stopIfTrue="1" operator="greaterThan">
      <formula>0</formula>
    </cfRule>
  </conditionalFormatting>
  <conditionalFormatting sqref="H56">
    <cfRule type="cellIs" dxfId="327" priority="20" stopIfTrue="1" operator="greaterThan">
      <formula>0</formula>
    </cfRule>
  </conditionalFormatting>
  <conditionalFormatting sqref="T18:T29">
    <cfRule type="cellIs" dxfId="326" priority="19" operator="greaterThan">
      <formula>0</formula>
    </cfRule>
  </conditionalFormatting>
  <conditionalFormatting sqref="T35:T60">
    <cfRule type="cellIs" dxfId="325" priority="18" operator="greaterThan">
      <formula>0</formula>
    </cfRule>
  </conditionalFormatting>
  <conditionalFormatting sqref="C76 E42:J42 E25:H25 E46:J46 E54:J54 E27:L27 C70 T66:T67 E66:E67 C68 C30 C13 E19:M19 E29:J29 E6:E12 E21:N21 E23:J23 E36:K36 E60:J60 E50:J50 E58:K58 T6:T12 E38:M38 E40:R40 E44:M44 E48:K48 E52:J52 E56:H56">
    <cfRule type="cellIs" dxfId="324" priority="17" stopIfTrue="1" operator="greaterThan">
      <formula>0</formula>
    </cfRule>
  </conditionalFormatting>
  <conditionalFormatting sqref="C61:C63 C68:C71">
    <cfRule type="cellIs" dxfId="323" priority="16" stopIfTrue="1" operator="greaterThanOrEqual">
      <formula>1</formula>
    </cfRule>
  </conditionalFormatting>
  <conditionalFormatting sqref="T18:T29 T35:T60">
    <cfRule type="cellIs" dxfId="322" priority="15"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321" priority="14" stopIfTrue="1" operator="greaterThan">
      <formula>0</formula>
    </cfRule>
  </conditionalFormatting>
  <conditionalFormatting sqref="C61:C63 C68:C71">
    <cfRule type="cellIs" dxfId="320" priority="13" stopIfTrue="1" operator="greaterThanOrEqual">
      <formula>1</formula>
    </cfRule>
  </conditionalFormatting>
  <conditionalFormatting sqref="T18:T29 T35:T60">
    <cfRule type="cellIs" dxfId="319" priority="12" operator="greaterThan">
      <formula>0</formula>
    </cfRule>
  </conditionalFormatting>
  <conditionalFormatting sqref="N44">
    <cfRule type="cellIs" dxfId="318" priority="11" stopIfTrue="1" operator="greaterThan">
      <formula>0</formula>
    </cfRule>
  </conditionalFormatting>
  <conditionalFormatting sqref="O44">
    <cfRule type="cellIs" dxfId="317" priority="10" stopIfTrue="1" operator="greaterThan">
      <formula>0</formula>
    </cfRule>
  </conditionalFormatting>
  <conditionalFormatting sqref="P44">
    <cfRule type="cellIs" dxfId="316" priority="9" stopIfTrue="1" operator="greaterThan">
      <formula>0</formula>
    </cfRule>
  </conditionalFormatting>
  <conditionalFormatting sqref="Q44">
    <cfRule type="cellIs" dxfId="315" priority="8" stopIfTrue="1"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314" priority="7" stopIfTrue="1" operator="greaterThan">
      <formula>0</formula>
    </cfRule>
  </conditionalFormatting>
  <conditionalFormatting sqref="C61:C63 C68:C71">
    <cfRule type="cellIs" dxfId="313" priority="6" stopIfTrue="1" operator="greaterThanOrEqual">
      <formula>1</formula>
    </cfRule>
  </conditionalFormatting>
  <conditionalFormatting sqref="T18:T29 T35:T60">
    <cfRule type="cellIs" dxfId="312" priority="5" operator="greaterThan">
      <formula>0</formula>
    </cfRule>
  </conditionalFormatting>
  <conditionalFormatting sqref="N44">
    <cfRule type="cellIs" dxfId="311" priority="4" stopIfTrue="1" operator="greaterThan">
      <formula>0</formula>
    </cfRule>
  </conditionalFormatting>
  <conditionalFormatting sqref="O44">
    <cfRule type="cellIs" dxfId="310" priority="3" stopIfTrue="1" operator="greaterThan">
      <formula>0</formula>
    </cfRule>
  </conditionalFormatting>
  <conditionalFormatting sqref="P44">
    <cfRule type="cellIs" dxfId="309" priority="2" stopIfTrue="1" operator="greaterThan">
      <formula>0</formula>
    </cfRule>
  </conditionalFormatting>
  <conditionalFormatting sqref="Q44">
    <cfRule type="cellIs" dxfId="308" priority="1" stopIfTrue="1" operator="greaterThan">
      <formula>0</formula>
    </cfRule>
  </conditionalFormatting>
  <pageMargins left="0.5" right="0.5" top="0.5" bottom="0.5" header="0.3" footer="0.3"/>
  <pageSetup scale="59" orientation="portrait" horizontalDpi="360" verticalDpi="36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AI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21.140625" style="9" bestFit="1" customWidth="1"/>
    <col min="3" max="3" width="6.7109375" style="9" customWidth="1"/>
    <col min="4" max="4" width="5.28515625" style="9" customWidth="1"/>
    <col min="5" max="18" width="3.7109375" style="9" customWidth="1"/>
    <col min="19" max="19" width="8" style="9" customWidth="1"/>
    <col min="20" max="20" width="7" style="9" customWidth="1"/>
    <col min="21" max="22" width="9.140625" style="9"/>
    <col min="23" max="23" width="4.7109375" style="9" customWidth="1"/>
    <col min="24" max="16384" width="9.140625" style="9"/>
  </cols>
  <sheetData>
    <row r="1" spans="1:34">
      <c r="A1" s="66" t="s">
        <v>45</v>
      </c>
      <c r="B1" s="1" t="s">
        <v>35</v>
      </c>
      <c r="C1" s="66"/>
      <c r="D1" s="66"/>
      <c r="E1" s="66"/>
      <c r="F1" s="66" t="s">
        <v>39</v>
      </c>
      <c r="G1" s="66"/>
      <c r="H1" s="10"/>
      <c r="I1" s="79" t="s">
        <v>156</v>
      </c>
      <c r="J1" s="66"/>
      <c r="K1" s="66"/>
      <c r="L1" s="66"/>
      <c r="M1" s="66"/>
      <c r="N1" s="66"/>
      <c r="O1" s="66"/>
      <c r="P1" s="66"/>
      <c r="Q1" s="66"/>
      <c r="R1" s="76"/>
      <c r="S1" s="66"/>
      <c r="T1" s="66"/>
      <c r="U1" s="66"/>
      <c r="V1" s="66"/>
      <c r="W1" s="66"/>
      <c r="X1" s="66"/>
      <c r="Y1" s="66"/>
      <c r="Z1" s="66"/>
      <c r="AA1" s="66"/>
      <c r="AB1" s="66"/>
      <c r="AC1" s="11" t="s">
        <v>105</v>
      </c>
      <c r="AD1" s="11"/>
      <c r="AE1" s="12"/>
      <c r="AF1" s="12"/>
      <c r="AG1" s="12"/>
      <c r="AH1" s="12"/>
    </row>
    <row r="2" spans="1:34">
      <c r="A2" s="66"/>
      <c r="B2" s="1" t="s">
        <v>40</v>
      </c>
      <c r="C2" s="66"/>
      <c r="D2" s="66"/>
      <c r="E2" s="66"/>
      <c r="F2" s="66"/>
      <c r="G2" s="66"/>
      <c r="H2" s="66"/>
      <c r="I2" s="66"/>
      <c r="J2" s="66"/>
      <c r="K2" s="66"/>
      <c r="L2" s="66"/>
      <c r="M2" s="66"/>
      <c r="N2" s="66"/>
      <c r="O2" s="66"/>
      <c r="P2" s="66"/>
      <c r="Q2" s="66"/>
      <c r="R2" s="66"/>
      <c r="S2" s="66"/>
      <c r="T2" s="82" t="s">
        <v>13</v>
      </c>
      <c r="U2" s="83">
        <f>DenStatus!C2</f>
        <v>40466</v>
      </c>
      <c r="V2" s="83"/>
      <c r="W2" s="66"/>
      <c r="X2" s="66"/>
      <c r="Y2" s="66"/>
      <c r="Z2" s="66"/>
      <c r="AA2" s="66"/>
      <c r="AB2" s="66"/>
      <c r="AC2" s="66"/>
      <c r="AD2" s="231" t="s">
        <v>18</v>
      </c>
      <c r="AE2" s="232"/>
      <c r="AF2" s="232"/>
      <c r="AG2" s="232"/>
      <c r="AH2" s="218"/>
    </row>
    <row r="3" spans="1:34">
      <c r="A3" s="67" t="s">
        <v>106</v>
      </c>
      <c r="B3" s="66"/>
      <c r="C3" s="66"/>
      <c r="D3" s="66"/>
      <c r="E3" s="66"/>
      <c r="F3" s="66"/>
      <c r="G3" s="66"/>
      <c r="H3" s="66"/>
      <c r="I3" s="66"/>
      <c r="J3" s="66"/>
      <c r="K3" s="66"/>
      <c r="L3" s="66"/>
      <c r="M3" s="66"/>
      <c r="N3" s="66"/>
      <c r="O3" s="66"/>
      <c r="P3" s="66"/>
      <c r="Q3" s="66"/>
      <c r="R3" s="66"/>
      <c r="S3" s="66"/>
      <c r="T3" s="66"/>
      <c r="U3" s="66"/>
      <c r="V3" s="66"/>
      <c r="W3" s="66"/>
      <c r="X3" s="32" t="s">
        <v>9</v>
      </c>
      <c r="Y3" s="33"/>
      <c r="Z3" s="33"/>
      <c r="AA3" s="31" t="s">
        <v>25</v>
      </c>
      <c r="AB3" s="66"/>
      <c r="AC3" s="66"/>
      <c r="AD3" s="233" t="s">
        <v>27</v>
      </c>
      <c r="AE3" s="234"/>
      <c r="AF3" s="234"/>
      <c r="AG3" s="234"/>
      <c r="AH3" s="235"/>
    </row>
    <row r="4" spans="1:34">
      <c r="A4" s="68" t="s">
        <v>6</v>
      </c>
      <c r="B4" s="68"/>
      <c r="C4" s="68" t="s">
        <v>8</v>
      </c>
      <c r="D4" s="68"/>
      <c r="E4" s="195" t="s">
        <v>34</v>
      </c>
      <c r="F4" s="85"/>
      <c r="G4" s="85"/>
      <c r="H4" s="85"/>
      <c r="I4" s="85"/>
      <c r="J4" s="85"/>
      <c r="K4" s="85"/>
      <c r="L4" s="85"/>
      <c r="M4" s="85"/>
      <c r="N4" s="85"/>
      <c r="O4" s="85"/>
      <c r="P4" s="85"/>
      <c r="Q4" s="85"/>
      <c r="R4" s="86"/>
      <c r="S4" s="291" t="s">
        <v>5</v>
      </c>
      <c r="T4" s="292"/>
      <c r="U4" s="292"/>
      <c r="V4" s="293"/>
      <c r="W4" s="66"/>
      <c r="X4" s="238" t="s">
        <v>204</v>
      </c>
      <c r="Y4" s="3"/>
      <c r="Z4" s="3"/>
      <c r="AA4" s="199">
        <v>37429</v>
      </c>
      <c r="AB4" s="66"/>
      <c r="AC4" s="66"/>
      <c r="AD4" s="91" t="s">
        <v>35</v>
      </c>
      <c r="AE4" s="91" t="s">
        <v>51</v>
      </c>
      <c r="AF4" s="112" t="s">
        <v>180</v>
      </c>
      <c r="AG4" s="112" t="s">
        <v>181</v>
      </c>
      <c r="AH4" s="91" t="s">
        <v>1</v>
      </c>
    </row>
    <row r="5" spans="1:34">
      <c r="A5" s="69" t="s">
        <v>46</v>
      </c>
      <c r="B5" s="68" t="s">
        <v>43</v>
      </c>
      <c r="C5" s="69" t="s">
        <v>49</v>
      </c>
      <c r="D5" s="70" t="s">
        <v>17</v>
      </c>
      <c r="E5" s="87">
        <v>1</v>
      </c>
      <c r="F5" s="240"/>
      <c r="G5" s="179"/>
      <c r="H5" s="179"/>
      <c r="I5" s="179"/>
      <c r="J5" s="179"/>
      <c r="K5" s="179"/>
      <c r="L5" s="179"/>
      <c r="M5" s="179"/>
      <c r="N5" s="179"/>
      <c r="O5" s="179"/>
      <c r="P5" s="179"/>
      <c r="Q5" s="179"/>
      <c r="R5" s="88"/>
      <c r="S5" s="69" t="s">
        <v>2</v>
      </c>
      <c r="T5" s="69" t="s">
        <v>32</v>
      </c>
      <c r="U5" s="69" t="s">
        <v>25</v>
      </c>
      <c r="V5" s="59" t="s">
        <v>104</v>
      </c>
      <c r="W5" s="66"/>
      <c r="X5" s="238" t="s">
        <v>205</v>
      </c>
      <c r="Y5" s="3"/>
      <c r="Z5" s="3"/>
      <c r="AA5" s="199">
        <v>37429</v>
      </c>
      <c r="AB5" s="66"/>
      <c r="AC5" s="66"/>
      <c r="AD5" s="236" t="s">
        <v>52</v>
      </c>
      <c r="AE5" s="236" t="s">
        <v>52</v>
      </c>
      <c r="AF5" s="72" t="s">
        <v>52</v>
      </c>
      <c r="AG5" s="72" t="s">
        <v>52</v>
      </c>
      <c r="AH5" s="236" t="s">
        <v>53</v>
      </c>
    </row>
    <row r="6" spans="1:34">
      <c r="A6" s="69">
        <v>1</v>
      </c>
      <c r="B6" s="68" t="str">
        <f>DenStatus!C5</f>
        <v>Scout Oath</v>
      </c>
      <c r="C6" s="69">
        <v>1</v>
      </c>
      <c r="D6" s="240">
        <v>1</v>
      </c>
      <c r="E6" s="7"/>
      <c r="F6" s="240"/>
      <c r="G6" s="179"/>
      <c r="H6" s="179"/>
      <c r="I6" s="179"/>
      <c r="J6" s="179"/>
      <c r="K6" s="179"/>
      <c r="L6" s="179"/>
      <c r="M6" s="179"/>
      <c r="N6" s="179"/>
      <c r="O6" s="179"/>
      <c r="P6" s="179"/>
      <c r="Q6" s="179"/>
      <c r="R6" s="88"/>
      <c r="S6" s="69">
        <f t="shared" ref="S6:S12" si="0">COUNTA(E6:R6)</f>
        <v>0</v>
      </c>
      <c r="T6" s="69">
        <f>IF(SUM(AD6:AG6)&gt;=AH6,1,0)</f>
        <v>0</v>
      </c>
      <c r="U6" s="199"/>
      <c r="V6" s="199"/>
      <c r="W6" s="66"/>
      <c r="X6" s="2"/>
      <c r="Y6" s="3"/>
      <c r="Z6" s="3"/>
      <c r="AA6" s="199"/>
      <c r="AB6" s="66"/>
      <c r="AC6" s="66"/>
      <c r="AD6" s="225">
        <f t="shared" ref="AD6:AD12" si="1">IF(S6&gt;=C6,1,0)</f>
        <v>0</v>
      </c>
      <c r="AE6" s="225"/>
      <c r="AF6" s="225"/>
      <c r="AG6" s="225"/>
      <c r="AH6" s="225">
        <v>1</v>
      </c>
    </row>
    <row r="7" spans="1:34">
      <c r="A7" s="69">
        <f t="shared" ref="A7:A12" si="2">A6+1</f>
        <v>2</v>
      </c>
      <c r="B7" s="68" t="str">
        <f>DenStatus!C6</f>
        <v>Scout Law</v>
      </c>
      <c r="C7" s="69">
        <v>1</v>
      </c>
      <c r="D7" s="240">
        <v>1</v>
      </c>
      <c r="E7" s="7"/>
      <c r="F7" s="240"/>
      <c r="G7" s="179"/>
      <c r="H7" s="179"/>
      <c r="I7" s="179"/>
      <c r="J7" s="115"/>
      <c r="K7" s="179"/>
      <c r="L7" s="179"/>
      <c r="M7" s="179"/>
      <c r="N7" s="179"/>
      <c r="O7" s="179"/>
      <c r="P7" s="179"/>
      <c r="Q7" s="179"/>
      <c r="R7" s="88"/>
      <c r="S7" s="69">
        <f t="shared" si="0"/>
        <v>0</v>
      </c>
      <c r="T7" s="69">
        <f t="shared" ref="T7:T12" si="3">IF(SUM(AD7:AG7)&gt;=AH7,1,0)</f>
        <v>0</v>
      </c>
      <c r="U7" s="199"/>
      <c r="V7" s="199"/>
      <c r="W7" s="66"/>
      <c r="X7" s="2"/>
      <c r="Y7" s="3"/>
      <c r="Z7" s="3"/>
      <c r="AA7" s="199"/>
      <c r="AB7" s="66"/>
      <c r="AC7" s="66"/>
      <c r="AD7" s="225">
        <f t="shared" si="1"/>
        <v>0</v>
      </c>
      <c r="AE7" s="225"/>
      <c r="AF7" s="225"/>
      <c r="AG7" s="225"/>
      <c r="AH7" s="225">
        <v>1</v>
      </c>
    </row>
    <row r="8" spans="1:34">
      <c r="A8" s="69">
        <f t="shared" si="2"/>
        <v>3</v>
      </c>
      <c r="B8" s="68" t="str">
        <f>DenStatus!C7</f>
        <v>Cub Scout Sign</v>
      </c>
      <c r="C8" s="69">
        <v>1</v>
      </c>
      <c r="D8" s="240">
        <v>1</v>
      </c>
      <c r="E8" s="7"/>
      <c r="F8" s="240"/>
      <c r="G8" s="179"/>
      <c r="H8" s="179"/>
      <c r="I8" s="179"/>
      <c r="J8" s="179"/>
      <c r="K8" s="179"/>
      <c r="L8" s="179"/>
      <c r="M8" s="179"/>
      <c r="N8" s="179"/>
      <c r="O8" s="179"/>
      <c r="P8" s="179"/>
      <c r="Q8" s="179"/>
      <c r="R8" s="88"/>
      <c r="S8" s="69">
        <f t="shared" si="0"/>
        <v>0</v>
      </c>
      <c r="T8" s="69">
        <f t="shared" si="3"/>
        <v>0</v>
      </c>
      <c r="U8" s="199"/>
      <c r="V8" s="199"/>
      <c r="W8" s="66"/>
      <c r="X8" s="2"/>
      <c r="Y8" s="3"/>
      <c r="Z8" s="3"/>
      <c r="AA8" s="199"/>
      <c r="AB8" s="66"/>
      <c r="AC8" s="66"/>
      <c r="AD8" s="225">
        <f t="shared" si="1"/>
        <v>0</v>
      </c>
      <c r="AE8" s="225"/>
      <c r="AF8" s="225"/>
      <c r="AG8" s="225"/>
      <c r="AH8" s="225">
        <v>1</v>
      </c>
    </row>
    <row r="9" spans="1:34">
      <c r="A9" s="69">
        <f t="shared" si="2"/>
        <v>4</v>
      </c>
      <c r="B9" s="68" t="str">
        <f>DenStatus!C8</f>
        <v>Cub Scout Handshake</v>
      </c>
      <c r="C9" s="69">
        <v>1</v>
      </c>
      <c r="D9" s="240">
        <v>1</v>
      </c>
      <c r="E9" s="7"/>
      <c r="F9" s="240"/>
      <c r="G9" s="179"/>
      <c r="H9" s="179"/>
      <c r="I9" s="179"/>
      <c r="J9" s="179"/>
      <c r="K9" s="179"/>
      <c r="L9" s="179"/>
      <c r="M9" s="179"/>
      <c r="N9" s="179"/>
      <c r="O9" s="179"/>
      <c r="P9" s="179"/>
      <c r="Q9" s="179"/>
      <c r="R9" s="88"/>
      <c r="S9" s="69">
        <f t="shared" si="0"/>
        <v>0</v>
      </c>
      <c r="T9" s="69">
        <f t="shared" si="3"/>
        <v>0</v>
      </c>
      <c r="U9" s="199"/>
      <c r="V9" s="199"/>
      <c r="W9" s="66"/>
      <c r="X9" s="2"/>
      <c r="Y9" s="3"/>
      <c r="Z9" s="3"/>
      <c r="AA9" s="199"/>
      <c r="AB9" s="66"/>
      <c r="AC9" s="66"/>
      <c r="AD9" s="225">
        <f t="shared" si="1"/>
        <v>0</v>
      </c>
      <c r="AE9" s="225"/>
      <c r="AF9" s="225"/>
      <c r="AG9" s="225"/>
      <c r="AH9" s="225">
        <v>1</v>
      </c>
    </row>
    <row r="10" spans="1:34">
      <c r="A10" s="69">
        <f t="shared" si="2"/>
        <v>5</v>
      </c>
      <c r="B10" s="68" t="str">
        <f>DenStatus!C9</f>
        <v>Cub Scout Motto</v>
      </c>
      <c r="C10" s="69">
        <v>1</v>
      </c>
      <c r="D10" s="240">
        <v>1</v>
      </c>
      <c r="E10" s="7"/>
      <c r="F10" s="240"/>
      <c r="G10" s="179"/>
      <c r="H10" s="179"/>
      <c r="I10" s="179"/>
      <c r="J10" s="179"/>
      <c r="K10" s="179"/>
      <c r="L10" s="179"/>
      <c r="M10" s="179"/>
      <c r="N10" s="179"/>
      <c r="O10" s="179"/>
      <c r="P10" s="179"/>
      <c r="Q10" s="179"/>
      <c r="R10" s="88"/>
      <c r="S10" s="69">
        <f t="shared" si="0"/>
        <v>0</v>
      </c>
      <c r="T10" s="69">
        <f t="shared" si="3"/>
        <v>0</v>
      </c>
      <c r="U10" s="199"/>
      <c r="V10" s="199"/>
      <c r="W10" s="66"/>
      <c r="X10" s="2"/>
      <c r="Y10" s="3"/>
      <c r="Z10" s="3"/>
      <c r="AA10" s="199"/>
      <c r="AB10" s="66"/>
      <c r="AC10" s="66"/>
      <c r="AD10" s="225">
        <f t="shared" si="1"/>
        <v>0</v>
      </c>
      <c r="AE10" s="225"/>
      <c r="AF10" s="225"/>
      <c r="AG10" s="225"/>
      <c r="AH10" s="225">
        <v>1</v>
      </c>
    </row>
    <row r="11" spans="1:34">
      <c r="A11" s="69">
        <f t="shared" si="2"/>
        <v>6</v>
      </c>
      <c r="B11" s="68" t="str">
        <f>DenStatus!C10</f>
        <v>Cub Scout Salute</v>
      </c>
      <c r="C11" s="69">
        <v>1</v>
      </c>
      <c r="D11" s="240">
        <v>1</v>
      </c>
      <c r="E11" s="7"/>
      <c r="F11" s="240"/>
      <c r="G11" s="179"/>
      <c r="H11" s="179"/>
      <c r="I11" s="179"/>
      <c r="J11" s="179"/>
      <c r="K11" s="179"/>
      <c r="L11" s="179"/>
      <c r="M11" s="179"/>
      <c r="N11" s="179"/>
      <c r="O11" s="179"/>
      <c r="P11" s="179"/>
      <c r="Q11" s="179"/>
      <c r="R11" s="88"/>
      <c r="S11" s="69">
        <f t="shared" si="0"/>
        <v>0</v>
      </c>
      <c r="T11" s="69">
        <f t="shared" si="3"/>
        <v>0</v>
      </c>
      <c r="U11" s="199"/>
      <c r="V11" s="199"/>
      <c r="W11" s="66"/>
      <c r="X11" s="2"/>
      <c r="Y11" s="3"/>
      <c r="Z11" s="3"/>
      <c r="AA11" s="199"/>
      <c r="AB11" s="66"/>
      <c r="AC11" s="66"/>
      <c r="AD11" s="225">
        <f t="shared" si="1"/>
        <v>0</v>
      </c>
      <c r="AE11" s="225"/>
      <c r="AF11" s="225"/>
      <c r="AG11" s="225"/>
      <c r="AH11" s="225">
        <v>1</v>
      </c>
    </row>
    <row r="12" spans="1:34" ht="13.5" thickBot="1">
      <c r="A12" s="69">
        <f t="shared" si="2"/>
        <v>7</v>
      </c>
      <c r="B12" s="68" t="str">
        <f>DenStatus!C11</f>
        <v>Child Protection</v>
      </c>
      <c r="C12" s="69">
        <v>1</v>
      </c>
      <c r="D12" s="240">
        <v>1</v>
      </c>
      <c r="E12" s="8"/>
      <c r="F12" s="192"/>
      <c r="G12" s="193"/>
      <c r="H12" s="193"/>
      <c r="I12" s="193"/>
      <c r="J12" s="193"/>
      <c r="K12" s="193"/>
      <c r="L12" s="193"/>
      <c r="M12" s="193"/>
      <c r="N12" s="193"/>
      <c r="O12" s="193"/>
      <c r="P12" s="193"/>
      <c r="Q12" s="193"/>
      <c r="R12" s="194"/>
      <c r="S12" s="69">
        <f t="shared" si="0"/>
        <v>0</v>
      </c>
      <c r="T12" s="69">
        <f t="shared" si="3"/>
        <v>0</v>
      </c>
      <c r="U12" s="199"/>
      <c r="V12" s="199"/>
      <c r="W12" s="66"/>
      <c r="X12" s="2"/>
      <c r="Y12" s="3"/>
      <c r="Z12" s="3"/>
      <c r="AA12" s="199"/>
      <c r="AB12" s="66"/>
      <c r="AC12" s="66"/>
      <c r="AD12" s="225">
        <f t="shared" si="1"/>
        <v>0</v>
      </c>
      <c r="AE12" s="225"/>
      <c r="AF12" s="225"/>
      <c r="AG12" s="225"/>
      <c r="AH12" s="225">
        <v>1</v>
      </c>
    </row>
    <row r="13" spans="1:34" ht="13.5" thickTop="1">
      <c r="A13" s="218"/>
      <c r="B13" s="72" t="s">
        <v>89</v>
      </c>
      <c r="C13" s="73">
        <f>IF(SUM(T6:T12)&gt;=7,"X",0)</f>
        <v>0</v>
      </c>
      <c r="D13" s="227" t="s">
        <v>212</v>
      </c>
      <c r="E13" s="76"/>
      <c r="F13" s="75"/>
      <c r="G13" s="75"/>
      <c r="H13" s="75"/>
      <c r="I13" s="75"/>
      <c r="J13" s="75"/>
      <c r="K13" s="75"/>
      <c r="L13" s="75"/>
      <c r="M13" s="75"/>
      <c r="N13" s="75"/>
      <c r="O13" s="75"/>
      <c r="P13" s="75"/>
      <c r="Q13" s="75"/>
      <c r="R13" s="75"/>
      <c r="S13" s="75"/>
      <c r="T13" s="75"/>
      <c r="U13" s="200"/>
      <c r="V13" s="89"/>
      <c r="W13" s="66"/>
      <c r="X13" s="2"/>
      <c r="Y13" s="3"/>
      <c r="Z13" s="3"/>
      <c r="AA13" s="199"/>
      <c r="AB13" s="66"/>
      <c r="AC13" s="66"/>
      <c r="AD13" s="66"/>
      <c r="AE13" s="66"/>
      <c r="AF13" s="66"/>
      <c r="AG13" s="66"/>
      <c r="AH13" s="66"/>
    </row>
    <row r="14" spans="1:34">
      <c r="A14" s="66"/>
      <c r="B14" s="66"/>
      <c r="C14" s="66"/>
      <c r="D14" s="66"/>
      <c r="E14" s="66"/>
      <c r="F14" s="66"/>
      <c r="G14" s="66"/>
      <c r="H14" s="66"/>
      <c r="I14" s="66"/>
      <c r="J14" s="66"/>
      <c r="K14" s="66"/>
      <c r="L14" s="66"/>
      <c r="M14" s="66"/>
      <c r="N14" s="66"/>
      <c r="O14" s="66"/>
      <c r="P14" s="66"/>
      <c r="Q14" s="66"/>
      <c r="R14" s="66"/>
      <c r="S14" s="66"/>
      <c r="T14" s="66"/>
      <c r="U14" s="66"/>
      <c r="V14" s="66"/>
      <c r="W14" s="66"/>
      <c r="X14" s="2"/>
      <c r="Y14" s="3"/>
      <c r="Z14" s="3"/>
      <c r="AA14" s="199"/>
      <c r="AB14" s="66"/>
      <c r="AC14" s="66"/>
      <c r="AD14" s="237" t="s">
        <v>82</v>
      </c>
      <c r="AE14" s="232"/>
      <c r="AF14" s="232"/>
      <c r="AG14" s="232"/>
      <c r="AH14" s="218"/>
    </row>
    <row r="15" spans="1:34">
      <c r="A15" s="74" t="s">
        <v>84</v>
      </c>
      <c r="B15" s="66"/>
      <c r="C15" s="66"/>
      <c r="D15" s="66"/>
      <c r="E15" s="66"/>
      <c r="F15" s="66"/>
      <c r="G15" s="66"/>
      <c r="H15" s="66"/>
      <c r="I15" s="66"/>
      <c r="J15" s="66"/>
      <c r="K15" s="66"/>
      <c r="L15" s="66"/>
      <c r="M15" s="66"/>
      <c r="N15" s="66"/>
      <c r="O15" s="66"/>
      <c r="P15" s="66"/>
      <c r="Q15" s="66"/>
      <c r="R15" s="66"/>
      <c r="S15" s="66"/>
      <c r="T15" s="66"/>
      <c r="U15" s="66"/>
      <c r="V15" s="66"/>
      <c r="W15" s="66"/>
      <c r="X15" s="2"/>
      <c r="Y15" s="3"/>
      <c r="Z15" s="3"/>
      <c r="AA15" s="199"/>
      <c r="AB15" s="66"/>
      <c r="AC15" s="66"/>
      <c r="AD15" s="233" t="s">
        <v>27</v>
      </c>
      <c r="AE15" s="234"/>
      <c r="AF15" s="234"/>
      <c r="AG15" s="234"/>
      <c r="AH15" s="235"/>
    </row>
    <row r="16" spans="1:34">
      <c r="A16" s="58" t="s">
        <v>77</v>
      </c>
      <c r="B16" s="68"/>
      <c r="C16" s="68" t="s">
        <v>8</v>
      </c>
      <c r="D16" s="68"/>
      <c r="E16" s="221" t="s">
        <v>34</v>
      </c>
      <c r="F16" s="85"/>
      <c r="G16" s="85"/>
      <c r="H16" s="85"/>
      <c r="I16" s="85"/>
      <c r="J16" s="85"/>
      <c r="K16" s="85"/>
      <c r="L16" s="85"/>
      <c r="M16" s="85"/>
      <c r="N16" s="85"/>
      <c r="O16" s="85"/>
      <c r="P16" s="85"/>
      <c r="Q16" s="85"/>
      <c r="R16" s="86"/>
      <c r="S16" s="294" t="s">
        <v>80</v>
      </c>
      <c r="T16" s="292"/>
      <c r="U16" s="292"/>
      <c r="V16" s="293"/>
      <c r="W16" s="66"/>
      <c r="X16" s="2"/>
      <c r="Y16" s="3"/>
      <c r="Z16" s="3"/>
      <c r="AA16" s="199"/>
      <c r="AB16" s="66"/>
      <c r="AC16" s="66"/>
      <c r="AD16" s="91" t="s">
        <v>35</v>
      </c>
      <c r="AE16" s="91" t="s">
        <v>51</v>
      </c>
      <c r="AF16" s="112" t="s">
        <v>180</v>
      </c>
      <c r="AG16" s="112" t="s">
        <v>181</v>
      </c>
      <c r="AH16" s="91" t="s">
        <v>1</v>
      </c>
    </row>
    <row r="17" spans="1:35">
      <c r="A17" s="69" t="s">
        <v>46</v>
      </c>
      <c r="B17" s="68" t="s">
        <v>43</v>
      </c>
      <c r="C17" s="69" t="s">
        <v>49</v>
      </c>
      <c r="D17" s="69" t="s">
        <v>17</v>
      </c>
      <c r="E17" s="240"/>
      <c r="F17" s="179"/>
      <c r="G17" s="179"/>
      <c r="H17" s="179"/>
      <c r="I17" s="179"/>
      <c r="J17" s="179"/>
      <c r="K17" s="179"/>
      <c r="L17" s="179"/>
      <c r="M17" s="179"/>
      <c r="N17" s="179"/>
      <c r="O17" s="179"/>
      <c r="P17" s="179"/>
      <c r="Q17" s="179"/>
      <c r="R17" s="88"/>
      <c r="S17" s="73" t="s">
        <v>2</v>
      </c>
      <c r="T17" s="73" t="s">
        <v>32</v>
      </c>
      <c r="U17" s="73" t="s">
        <v>25</v>
      </c>
      <c r="V17" s="59" t="s">
        <v>104</v>
      </c>
      <c r="W17" s="66"/>
      <c r="X17" s="2"/>
      <c r="Y17" s="3"/>
      <c r="Z17" s="3"/>
      <c r="AA17" s="199"/>
      <c r="AB17" s="66"/>
      <c r="AC17" s="66"/>
      <c r="AD17" s="236" t="s">
        <v>52</v>
      </c>
      <c r="AE17" s="236" t="s">
        <v>52</v>
      </c>
      <c r="AF17" s="72" t="s">
        <v>52</v>
      </c>
      <c r="AG17" s="72" t="s">
        <v>52</v>
      </c>
      <c r="AH17" s="236" t="s">
        <v>53</v>
      </c>
    </row>
    <row r="18" spans="1:35">
      <c r="A18" s="258">
        <v>1</v>
      </c>
      <c r="B18" s="296" t="str">
        <f>DenStatus!C15</f>
        <v>Call of the Wild</v>
      </c>
      <c r="C18" s="258">
        <v>8</v>
      </c>
      <c r="D18" s="258">
        <v>12</v>
      </c>
      <c r="E18" s="60" t="s">
        <v>166</v>
      </c>
      <c r="F18" s="60" t="s">
        <v>167</v>
      </c>
      <c r="G18" s="60" t="s">
        <v>174</v>
      </c>
      <c r="H18" s="60" t="s">
        <v>175</v>
      </c>
      <c r="I18" s="87">
        <v>2</v>
      </c>
      <c r="J18" s="60" t="s">
        <v>162</v>
      </c>
      <c r="K18" s="60" t="s">
        <v>163</v>
      </c>
      <c r="L18" s="60" t="s">
        <v>177</v>
      </c>
      <c r="M18" s="92" t="s">
        <v>164</v>
      </c>
      <c r="N18" s="92" t="s">
        <v>165</v>
      </c>
      <c r="O18" s="92">
        <v>5</v>
      </c>
      <c r="P18" s="92">
        <v>6</v>
      </c>
      <c r="Q18" s="181"/>
      <c r="R18" s="182"/>
      <c r="S18" s="258">
        <f>COUNTA(E19:R19)</f>
        <v>0</v>
      </c>
      <c r="T18" s="258">
        <f>IF(SUM(AD18:AG19)&gt;=AH18,1,0)</f>
        <v>0</v>
      </c>
      <c r="U18" s="277"/>
      <c r="V18" s="277"/>
      <c r="W18" s="66"/>
      <c r="X18" s="2"/>
      <c r="Y18" s="3"/>
      <c r="Z18" s="3"/>
      <c r="AA18" s="199"/>
      <c r="AB18" s="66"/>
      <c r="AC18" s="66"/>
      <c r="AD18" s="258">
        <f>IF(COUNTA(E19:H19)&gt;=1,1,0)</f>
        <v>0</v>
      </c>
      <c r="AE18" s="256">
        <f>IF(COUNTA(I19:N19)&gt;=6,1,0)</f>
        <v>0</v>
      </c>
      <c r="AF18" s="256">
        <f>IF(COUNTA(O19:P19)&gt;=1,1,0)</f>
        <v>0</v>
      </c>
      <c r="AG18" s="256"/>
      <c r="AH18" s="258">
        <v>3</v>
      </c>
    </row>
    <row r="19" spans="1:35" ht="13.5" thickBot="1">
      <c r="A19" s="295"/>
      <c r="B19" s="297"/>
      <c r="C19" s="295"/>
      <c r="D19" s="303"/>
      <c r="E19" s="196"/>
      <c r="F19" s="196"/>
      <c r="G19" s="196"/>
      <c r="H19" s="196"/>
      <c r="I19" s="196"/>
      <c r="J19" s="196"/>
      <c r="K19" s="196"/>
      <c r="L19" s="196"/>
      <c r="M19" s="196"/>
      <c r="N19" s="196"/>
      <c r="O19" s="196"/>
      <c r="P19" s="196"/>
      <c r="Q19" s="78"/>
      <c r="R19" s="202"/>
      <c r="S19" s="299"/>
      <c r="T19" s="303"/>
      <c r="U19" s="270"/>
      <c r="V19" s="270"/>
      <c r="W19" s="66"/>
      <c r="X19" s="2"/>
      <c r="Y19" s="3"/>
      <c r="Z19" s="3"/>
      <c r="AA19" s="199"/>
      <c r="AB19" s="66"/>
      <c r="AC19" s="66"/>
      <c r="AD19" s="257"/>
      <c r="AE19" s="257"/>
      <c r="AF19" s="257"/>
      <c r="AG19" s="257"/>
      <c r="AH19" s="257"/>
    </row>
    <row r="20" spans="1:35">
      <c r="A20" s="259">
        <f>A18+1</f>
        <v>2</v>
      </c>
      <c r="B20" s="298" t="str">
        <f>DenStatus!C16</f>
        <v>Council Fire</v>
      </c>
      <c r="C20" s="259">
        <v>3</v>
      </c>
      <c r="D20" s="259">
        <v>7</v>
      </c>
      <c r="E20" s="203">
        <v>1</v>
      </c>
      <c r="F20" s="203">
        <v>2</v>
      </c>
      <c r="G20" s="204">
        <v>3</v>
      </c>
      <c r="H20" s="204">
        <v>4</v>
      </c>
      <c r="I20" s="204">
        <v>5</v>
      </c>
      <c r="J20" s="204">
        <v>6</v>
      </c>
      <c r="K20" s="203">
        <v>7</v>
      </c>
      <c r="L20" s="206"/>
      <c r="M20" s="206"/>
      <c r="N20" s="206"/>
      <c r="O20" s="206"/>
      <c r="P20" s="206"/>
      <c r="Q20" s="206"/>
      <c r="R20" s="207"/>
      <c r="S20" s="259">
        <f>COUNTA(E21:R21)</f>
        <v>0</v>
      </c>
      <c r="T20" s="259">
        <f>IF(SUM(AD20:AG21)&gt;=AH20,1,0)</f>
        <v>0</v>
      </c>
      <c r="U20" s="272"/>
      <c r="V20" s="272"/>
      <c r="W20" s="66"/>
      <c r="X20" s="2"/>
      <c r="Y20" s="3"/>
      <c r="Z20" s="3"/>
      <c r="AA20" s="199"/>
      <c r="AB20" s="66"/>
      <c r="AC20" s="66"/>
      <c r="AD20" s="259">
        <f>IF(COUNTA(E21:F21)&gt;=2,1,0)</f>
        <v>0</v>
      </c>
      <c r="AE20" s="256">
        <f>IF(COUNTA(G21:K21)&gt;=1,1,0)</f>
        <v>0</v>
      </c>
      <c r="AF20" s="256"/>
      <c r="AG20" s="256"/>
      <c r="AH20" s="259">
        <v>2</v>
      </c>
    </row>
    <row r="21" spans="1:35" ht="13.5" thickBot="1">
      <c r="A21" s="257"/>
      <c r="B21" s="290"/>
      <c r="C21" s="276"/>
      <c r="D21" s="257"/>
      <c r="E21" s="208"/>
      <c r="F21" s="208"/>
      <c r="G21" s="208"/>
      <c r="H21" s="208"/>
      <c r="I21" s="208"/>
      <c r="J21" s="208"/>
      <c r="K21" s="208"/>
      <c r="L21" s="210"/>
      <c r="M21" s="210"/>
      <c r="N21" s="210"/>
      <c r="O21" s="210"/>
      <c r="P21" s="210"/>
      <c r="Q21" s="210"/>
      <c r="R21" s="211"/>
      <c r="S21" s="276"/>
      <c r="T21" s="304"/>
      <c r="U21" s="273"/>
      <c r="V21" s="273"/>
      <c r="W21" s="66"/>
      <c r="X21" s="2"/>
      <c r="Y21" s="3"/>
      <c r="Z21" s="3"/>
      <c r="AA21" s="199"/>
      <c r="AB21" s="66"/>
      <c r="AC21" s="66"/>
      <c r="AD21" s="257"/>
      <c r="AE21" s="257"/>
      <c r="AF21" s="257"/>
      <c r="AG21" s="257"/>
      <c r="AH21" s="257"/>
    </row>
    <row r="22" spans="1:35">
      <c r="A22" s="259">
        <f>A20+1</f>
        <v>3</v>
      </c>
      <c r="B22" s="298" t="str">
        <f>DenStatus!C17</f>
        <v>Duty to God Footsteps</v>
      </c>
      <c r="C22" s="259">
        <v>3</v>
      </c>
      <c r="D22" s="259">
        <v>6</v>
      </c>
      <c r="E22" s="204">
        <v>1</v>
      </c>
      <c r="F22" s="204">
        <v>2</v>
      </c>
      <c r="G22" s="204">
        <v>3</v>
      </c>
      <c r="H22" s="204">
        <v>4</v>
      </c>
      <c r="I22" s="204">
        <v>5</v>
      </c>
      <c r="J22" s="204">
        <v>6</v>
      </c>
      <c r="K22" s="205"/>
      <c r="L22" s="206"/>
      <c r="M22" s="206"/>
      <c r="N22" s="206"/>
      <c r="O22" s="206"/>
      <c r="P22" s="206"/>
      <c r="Q22" s="206"/>
      <c r="R22" s="207"/>
      <c r="S22" s="259">
        <f>COUNTA(E23:R23)</f>
        <v>0</v>
      </c>
      <c r="T22" s="259">
        <f>IF(SUM(AD22:AG23)&gt;=AH22,1,0)</f>
        <v>0</v>
      </c>
      <c r="U22" s="272"/>
      <c r="V22" s="272"/>
      <c r="W22" s="66"/>
      <c r="X22" s="2"/>
      <c r="Y22" s="3"/>
      <c r="Z22" s="3"/>
      <c r="AA22" s="199"/>
      <c r="AB22" s="66"/>
      <c r="AC22" s="66"/>
      <c r="AD22" s="259">
        <f>IF(COUNTA(E23:F23)&gt;=1,1,0)</f>
        <v>0</v>
      </c>
      <c r="AE22" s="260">
        <f>IF(COUNTA(G23:J23)&gt;=2,1,0)</f>
        <v>0</v>
      </c>
      <c r="AF22" s="256"/>
      <c r="AG22" s="256"/>
      <c r="AH22" s="259">
        <v>2</v>
      </c>
    </row>
    <row r="23" spans="1:35" ht="13.5" thickBot="1">
      <c r="A23" s="257"/>
      <c r="B23" s="299"/>
      <c r="C23" s="276"/>
      <c r="D23" s="257"/>
      <c r="E23" s="208"/>
      <c r="F23" s="208"/>
      <c r="G23" s="208"/>
      <c r="H23" s="208"/>
      <c r="I23" s="208"/>
      <c r="J23" s="208"/>
      <c r="K23" s="212"/>
      <c r="L23" s="213"/>
      <c r="M23" s="213"/>
      <c r="N23" s="213"/>
      <c r="O23" s="213"/>
      <c r="P23" s="213"/>
      <c r="Q23" s="213"/>
      <c r="R23" s="214"/>
      <c r="S23" s="276"/>
      <c r="T23" s="304"/>
      <c r="U23" s="273"/>
      <c r="V23" s="273"/>
      <c r="W23" s="66"/>
      <c r="X23" s="2"/>
      <c r="Y23" s="3"/>
      <c r="Z23" s="3"/>
      <c r="AA23" s="199"/>
      <c r="AB23" s="66"/>
      <c r="AC23" s="66"/>
      <c r="AD23" s="257"/>
      <c r="AE23" s="261"/>
      <c r="AF23" s="257"/>
      <c r="AG23" s="257"/>
      <c r="AH23" s="257"/>
      <c r="AI23" s="219"/>
    </row>
    <row r="24" spans="1:35">
      <c r="A24" s="259">
        <f>A22+1</f>
        <v>4</v>
      </c>
      <c r="B24" s="298" t="str">
        <f>DenStatus!C18</f>
        <v>Howling at the Moon</v>
      </c>
      <c r="C24" s="259">
        <v>4</v>
      </c>
      <c r="D24" s="259">
        <v>4</v>
      </c>
      <c r="E24" s="204">
        <v>1</v>
      </c>
      <c r="F24" s="204">
        <v>2</v>
      </c>
      <c r="G24" s="204">
        <v>3</v>
      </c>
      <c r="H24" s="204">
        <v>4</v>
      </c>
      <c r="I24" s="215"/>
      <c r="J24" s="216"/>
      <c r="K24" s="216"/>
      <c r="L24" s="216"/>
      <c r="M24" s="216"/>
      <c r="N24" s="216"/>
      <c r="O24" s="216"/>
      <c r="P24" s="216"/>
      <c r="Q24" s="216"/>
      <c r="R24" s="217"/>
      <c r="S24" s="259">
        <f>COUNTA(E25:R25)</f>
        <v>0</v>
      </c>
      <c r="T24" s="259">
        <f>IF(SUM(AD24:AG25)&gt;=AH24,1,0)</f>
        <v>0</v>
      </c>
      <c r="U24" s="272"/>
      <c r="V24" s="272"/>
      <c r="W24" s="66"/>
      <c r="X24" s="2"/>
      <c r="Y24" s="3"/>
      <c r="Z24" s="3"/>
      <c r="AA24" s="199"/>
      <c r="AB24" s="66"/>
      <c r="AC24" s="66"/>
      <c r="AD24" s="259">
        <f>IF(COUNTA(E25:H25)&gt;=4,1,0)</f>
        <v>0</v>
      </c>
      <c r="AE24" s="256"/>
      <c r="AF24" s="256"/>
      <c r="AG24" s="256"/>
      <c r="AH24" s="259">
        <v>1</v>
      </c>
    </row>
    <row r="25" spans="1:35" ht="13.5" thickBot="1">
      <c r="A25" s="257"/>
      <c r="B25" s="290"/>
      <c r="C25" s="276"/>
      <c r="D25" s="257"/>
      <c r="E25" s="208"/>
      <c r="F25" s="208"/>
      <c r="G25" s="208"/>
      <c r="H25" s="208"/>
      <c r="I25" s="209"/>
      <c r="J25" s="210"/>
      <c r="K25" s="210"/>
      <c r="L25" s="210"/>
      <c r="M25" s="210"/>
      <c r="N25" s="210"/>
      <c r="O25" s="210"/>
      <c r="P25" s="210"/>
      <c r="Q25" s="210"/>
      <c r="R25" s="211"/>
      <c r="S25" s="276"/>
      <c r="T25" s="304"/>
      <c r="U25" s="273"/>
      <c r="V25" s="273"/>
      <c r="W25" s="66"/>
      <c r="X25" s="2"/>
      <c r="Y25" s="3"/>
      <c r="Z25" s="3"/>
      <c r="AA25" s="199"/>
      <c r="AB25" s="66"/>
      <c r="AC25" s="66"/>
      <c r="AD25" s="257"/>
      <c r="AE25" s="257"/>
      <c r="AF25" s="257"/>
      <c r="AG25" s="257"/>
      <c r="AH25" s="257"/>
    </row>
    <row r="26" spans="1:35">
      <c r="A26" s="259">
        <f>A24+1</f>
        <v>5</v>
      </c>
      <c r="B26" s="298" t="str">
        <f>DenStatus!C19</f>
        <v>Paws on the Path</v>
      </c>
      <c r="C26" s="259">
        <v>5</v>
      </c>
      <c r="D26" s="259">
        <v>7</v>
      </c>
      <c r="E26" s="203">
        <v>1</v>
      </c>
      <c r="F26" s="203">
        <v>2</v>
      </c>
      <c r="G26" s="203">
        <v>3</v>
      </c>
      <c r="H26" s="203">
        <v>4</v>
      </c>
      <c r="I26" s="203">
        <v>5</v>
      </c>
      <c r="J26" s="203">
        <v>6</v>
      </c>
      <c r="K26" s="203">
        <v>7</v>
      </c>
      <c r="L26" s="205"/>
      <c r="M26" s="206"/>
      <c r="N26" s="206"/>
      <c r="O26" s="206"/>
      <c r="P26" s="206"/>
      <c r="Q26" s="206"/>
      <c r="R26" s="207"/>
      <c r="S26" s="259">
        <f>COUNTA(E27:R27)</f>
        <v>0</v>
      </c>
      <c r="T26" s="259">
        <f>IF(SUM(AD26:AG27)&gt;=AH26,1,0)</f>
        <v>0</v>
      </c>
      <c r="U26" s="272"/>
      <c r="V26" s="272"/>
      <c r="W26" s="66"/>
      <c r="X26" s="2"/>
      <c r="Y26" s="3"/>
      <c r="Z26" s="3"/>
      <c r="AA26" s="199"/>
      <c r="AB26" s="66"/>
      <c r="AC26" s="66"/>
      <c r="AD26" s="259">
        <f>IF(COUNTA(E27:I27)&gt;=5,1,0)</f>
        <v>0</v>
      </c>
      <c r="AE26" s="256"/>
      <c r="AF26" s="256"/>
      <c r="AG26" s="256"/>
      <c r="AH26" s="259">
        <v>1</v>
      </c>
    </row>
    <row r="27" spans="1:35" ht="13.5" thickBot="1">
      <c r="A27" s="257"/>
      <c r="B27" s="290"/>
      <c r="C27" s="276"/>
      <c r="D27" s="257"/>
      <c r="E27" s="208"/>
      <c r="F27" s="208"/>
      <c r="G27" s="208"/>
      <c r="H27" s="208"/>
      <c r="I27" s="208"/>
      <c r="J27" s="208"/>
      <c r="K27" s="208"/>
      <c r="L27" s="209"/>
      <c r="M27" s="213"/>
      <c r="N27" s="210"/>
      <c r="O27" s="210"/>
      <c r="P27" s="210"/>
      <c r="Q27" s="210"/>
      <c r="R27" s="214"/>
      <c r="S27" s="276"/>
      <c r="T27" s="304"/>
      <c r="U27" s="273"/>
      <c r="V27" s="273"/>
      <c r="W27" s="66"/>
      <c r="X27" s="2"/>
      <c r="Y27" s="3"/>
      <c r="Z27" s="3"/>
      <c r="AA27" s="199"/>
      <c r="AB27" s="66"/>
      <c r="AC27" s="66"/>
      <c r="AD27" s="257"/>
      <c r="AE27" s="257"/>
      <c r="AF27" s="257"/>
      <c r="AG27" s="257"/>
      <c r="AH27" s="257"/>
    </row>
    <row r="28" spans="1:35">
      <c r="A28" s="268">
        <f>A26+1</f>
        <v>6</v>
      </c>
      <c r="B28" s="298" t="str">
        <f>DenStatus!C20</f>
        <v>Running with the Pack</v>
      </c>
      <c r="C28" s="268">
        <v>6</v>
      </c>
      <c r="D28" s="268">
        <v>6</v>
      </c>
      <c r="E28" s="73">
        <v>1</v>
      </c>
      <c r="F28" s="94">
        <v>2</v>
      </c>
      <c r="G28" s="94">
        <v>3</v>
      </c>
      <c r="H28" s="94">
        <v>4</v>
      </c>
      <c r="I28" s="94">
        <v>5</v>
      </c>
      <c r="J28" s="94">
        <v>6</v>
      </c>
      <c r="K28" s="201"/>
      <c r="L28" s="78"/>
      <c r="M28" s="78"/>
      <c r="N28" s="78"/>
      <c r="O28" s="78"/>
      <c r="P28" s="78"/>
      <c r="Q28" s="78"/>
      <c r="R28" s="62"/>
      <c r="S28" s="268">
        <f>COUNTA(E29:R29)</f>
        <v>0</v>
      </c>
      <c r="T28" s="259">
        <f>IF(SUM(AD28:AG29)&gt;=AH28,1,0)</f>
        <v>0</v>
      </c>
      <c r="U28" s="270"/>
      <c r="V28" s="270"/>
      <c r="W28" s="66"/>
      <c r="X28" s="2"/>
      <c r="Y28" s="3"/>
      <c r="Z28" s="3"/>
      <c r="AA28" s="199"/>
      <c r="AB28" s="66"/>
      <c r="AC28" s="66"/>
      <c r="AD28" s="259">
        <f>IF(COUNTA(E29:J29)&gt;=6,1,0)</f>
        <v>0</v>
      </c>
      <c r="AE28" s="256"/>
      <c r="AF28" s="256"/>
      <c r="AG28" s="256"/>
      <c r="AH28" s="259">
        <v>1</v>
      </c>
    </row>
    <row r="29" spans="1:35" ht="13.5" thickBot="1">
      <c r="A29" s="300"/>
      <c r="B29" s="301"/>
      <c r="C29" s="282"/>
      <c r="D29" s="269"/>
      <c r="E29" s="93"/>
      <c r="F29" s="93"/>
      <c r="G29" s="93"/>
      <c r="H29" s="93"/>
      <c r="I29" s="93"/>
      <c r="J29" s="93"/>
      <c r="K29" s="183"/>
      <c r="L29" s="184"/>
      <c r="M29" s="184"/>
      <c r="N29" s="184"/>
      <c r="O29" s="184"/>
      <c r="P29" s="184"/>
      <c r="Q29" s="184"/>
      <c r="R29" s="185"/>
      <c r="S29" s="305"/>
      <c r="T29" s="302"/>
      <c r="U29" s="271"/>
      <c r="V29" s="271"/>
      <c r="W29" s="66"/>
      <c r="X29" s="2"/>
      <c r="Y29" s="3"/>
      <c r="Z29" s="3"/>
      <c r="AA29" s="199"/>
      <c r="AB29" s="66"/>
      <c r="AC29" s="66"/>
      <c r="AD29" s="257"/>
      <c r="AE29" s="257"/>
      <c r="AF29" s="257"/>
      <c r="AG29" s="257"/>
      <c r="AH29" s="257"/>
    </row>
    <row r="30" spans="1:35" ht="13.5" thickTop="1">
      <c r="A30" s="218"/>
      <c r="B30" s="72" t="s">
        <v>90</v>
      </c>
      <c r="C30" s="73">
        <f>IF(SUM(T18:T29)&gt;=6,"X",0)</f>
        <v>0</v>
      </c>
      <c r="D30" s="227" t="s">
        <v>212</v>
      </c>
      <c r="E30" s="75"/>
      <c r="F30" s="75"/>
      <c r="G30" s="75"/>
      <c r="H30" s="75"/>
      <c r="I30" s="75"/>
      <c r="J30" s="75"/>
      <c r="K30" s="75"/>
      <c r="L30" s="75"/>
      <c r="M30" s="75"/>
      <c r="N30" s="75"/>
      <c r="O30" s="75"/>
      <c r="P30" s="75"/>
      <c r="Q30" s="75"/>
      <c r="R30" s="75"/>
      <c r="S30" s="75"/>
      <c r="T30" s="75"/>
      <c r="U30" s="200"/>
      <c r="V30" s="89"/>
      <c r="W30" s="66"/>
      <c r="X30" s="6"/>
      <c r="Y30" s="3"/>
      <c r="Z30" s="3"/>
      <c r="AA30" s="199"/>
      <c r="AB30" s="66"/>
      <c r="AC30" s="66"/>
      <c r="AD30" s="66"/>
      <c r="AE30" s="66"/>
      <c r="AF30" s="66"/>
      <c r="AG30" s="66"/>
      <c r="AH30" s="66"/>
    </row>
    <row r="31" spans="1:35">
      <c r="A31" s="66"/>
      <c r="B31" s="66"/>
      <c r="C31" s="66"/>
      <c r="D31" s="66"/>
      <c r="E31" s="66"/>
      <c r="F31" s="66"/>
      <c r="G31" s="66"/>
      <c r="H31" s="66"/>
      <c r="I31" s="66"/>
      <c r="J31" s="66"/>
      <c r="K31" s="66"/>
      <c r="L31" s="66"/>
      <c r="M31" s="66"/>
      <c r="N31" s="66"/>
      <c r="O31" s="66"/>
      <c r="P31" s="66"/>
      <c r="Q31" s="66"/>
      <c r="R31" s="66"/>
      <c r="S31" s="66"/>
      <c r="T31" s="66"/>
      <c r="U31" s="66"/>
      <c r="V31" s="66"/>
      <c r="W31" s="66"/>
      <c r="X31" s="2"/>
      <c r="Y31" s="3"/>
      <c r="Z31" s="3"/>
      <c r="AA31" s="199"/>
      <c r="AB31" s="66"/>
      <c r="AC31" s="66"/>
      <c r="AD31" s="237" t="s">
        <v>83</v>
      </c>
      <c r="AE31" s="232"/>
      <c r="AF31" s="232"/>
      <c r="AG31" s="232"/>
      <c r="AH31" s="218"/>
    </row>
    <row r="32" spans="1:35">
      <c r="A32" s="74" t="s">
        <v>85</v>
      </c>
      <c r="B32" s="66"/>
      <c r="C32" s="66"/>
      <c r="D32" s="66"/>
      <c r="E32" s="66"/>
      <c r="F32" s="66"/>
      <c r="G32" s="66"/>
      <c r="H32" s="66"/>
      <c r="I32" s="66"/>
      <c r="J32" s="66"/>
      <c r="K32" s="66"/>
      <c r="L32" s="66"/>
      <c r="M32" s="66"/>
      <c r="N32" s="66"/>
      <c r="O32" s="66"/>
      <c r="P32" s="66"/>
      <c r="Q32" s="66"/>
      <c r="R32" s="66"/>
      <c r="S32" s="66"/>
      <c r="T32" s="66"/>
      <c r="U32" s="66"/>
      <c r="V32" s="66"/>
      <c r="W32" s="66"/>
      <c r="X32" s="2"/>
      <c r="Y32" s="3"/>
      <c r="Z32" s="3"/>
      <c r="AA32" s="199"/>
      <c r="AB32" s="66"/>
      <c r="AC32" s="66"/>
      <c r="AD32" s="233" t="s">
        <v>27</v>
      </c>
      <c r="AE32" s="234"/>
      <c r="AF32" s="234"/>
      <c r="AG32" s="234"/>
      <c r="AH32" s="235"/>
    </row>
    <row r="33" spans="1:34">
      <c r="A33" s="58" t="s">
        <v>78</v>
      </c>
      <c r="B33" s="68"/>
      <c r="C33" s="58" t="s">
        <v>79</v>
      </c>
      <c r="D33" s="68"/>
      <c r="E33" s="221" t="s">
        <v>34</v>
      </c>
      <c r="F33" s="85"/>
      <c r="G33" s="85"/>
      <c r="H33" s="85"/>
      <c r="I33" s="85"/>
      <c r="J33" s="85"/>
      <c r="K33" s="85"/>
      <c r="L33" s="85"/>
      <c r="M33" s="85"/>
      <c r="N33" s="85"/>
      <c r="O33" s="85"/>
      <c r="P33" s="85"/>
      <c r="Q33" s="85"/>
      <c r="R33" s="86"/>
      <c r="S33" s="294" t="s">
        <v>81</v>
      </c>
      <c r="T33" s="292"/>
      <c r="U33" s="292"/>
      <c r="V33" s="293"/>
      <c r="W33" s="66"/>
      <c r="X33" s="2"/>
      <c r="Y33" s="3"/>
      <c r="Z33" s="3"/>
      <c r="AA33" s="199"/>
      <c r="AB33" s="66"/>
      <c r="AC33" s="66"/>
      <c r="AD33" s="91" t="s">
        <v>35</v>
      </c>
      <c r="AE33" s="91" t="s">
        <v>51</v>
      </c>
      <c r="AF33" s="112" t="s">
        <v>180</v>
      </c>
      <c r="AG33" s="112" t="s">
        <v>181</v>
      </c>
      <c r="AH33" s="91" t="s">
        <v>1</v>
      </c>
    </row>
    <row r="34" spans="1:34">
      <c r="A34" s="69" t="s">
        <v>46</v>
      </c>
      <c r="B34" s="68" t="s">
        <v>43</v>
      </c>
      <c r="C34" s="69" t="s">
        <v>49</v>
      </c>
      <c r="D34" s="69" t="s">
        <v>17</v>
      </c>
      <c r="E34" s="240"/>
      <c r="F34" s="179"/>
      <c r="G34" s="179"/>
      <c r="H34" s="179"/>
      <c r="I34" s="179"/>
      <c r="J34" s="179"/>
      <c r="K34" s="179"/>
      <c r="L34" s="179"/>
      <c r="M34" s="179"/>
      <c r="N34" s="179"/>
      <c r="O34" s="179"/>
      <c r="P34" s="179"/>
      <c r="Q34" s="179"/>
      <c r="R34" s="88"/>
      <c r="S34" s="69" t="s">
        <v>2</v>
      </c>
      <c r="T34" s="69" t="s">
        <v>32</v>
      </c>
      <c r="U34" s="69" t="s">
        <v>25</v>
      </c>
      <c r="V34" s="59" t="s">
        <v>104</v>
      </c>
      <c r="W34" s="66"/>
      <c r="X34" s="2"/>
      <c r="Y34" s="3"/>
      <c r="Z34" s="3"/>
      <c r="AA34" s="199"/>
      <c r="AB34" s="66"/>
      <c r="AC34" s="66"/>
      <c r="AD34" s="236" t="s">
        <v>52</v>
      </c>
      <c r="AE34" s="236" t="s">
        <v>52</v>
      </c>
      <c r="AF34" s="72" t="s">
        <v>52</v>
      </c>
      <c r="AG34" s="72" t="s">
        <v>52</v>
      </c>
      <c r="AH34" s="236" t="s">
        <v>53</v>
      </c>
    </row>
    <row r="35" spans="1:34" ht="13.5" thickBot="1">
      <c r="A35" s="258">
        <v>1</v>
      </c>
      <c r="B35" s="289" t="str">
        <f>DenStatus!C24</f>
        <v>Adventures in Coins</v>
      </c>
      <c r="C35" s="285">
        <v>5</v>
      </c>
      <c r="D35" s="285">
        <v>7</v>
      </c>
      <c r="E35" s="69">
        <v>1</v>
      </c>
      <c r="F35" s="69">
        <v>2</v>
      </c>
      <c r="G35" s="69">
        <v>3</v>
      </c>
      <c r="H35" s="69">
        <v>4</v>
      </c>
      <c r="I35" s="69">
        <v>5</v>
      </c>
      <c r="J35" s="69">
        <v>6</v>
      </c>
      <c r="K35" s="69">
        <v>7</v>
      </c>
      <c r="L35" s="180"/>
      <c r="M35" s="181"/>
      <c r="N35" s="181"/>
      <c r="O35" s="181"/>
      <c r="P35" s="181"/>
      <c r="Q35" s="181"/>
      <c r="R35" s="182"/>
      <c r="S35" s="258">
        <f>COUNTA(E36:R36)</f>
        <v>0</v>
      </c>
      <c r="T35" s="258">
        <f>IF(SUM(AD35:AG36)&gt;=AH35,1,0)</f>
        <v>0</v>
      </c>
      <c r="U35" s="277"/>
      <c r="V35" s="279"/>
      <c r="W35" s="66"/>
      <c r="X35" s="2"/>
      <c r="Y35" s="3"/>
      <c r="Z35" s="3"/>
      <c r="AA35" s="199"/>
      <c r="AB35" s="66"/>
      <c r="AC35" s="66"/>
      <c r="AD35" s="264">
        <f>IF(COUNTA(E36:H36)&gt;=4,1,0)</f>
        <v>0</v>
      </c>
      <c r="AE35" s="267">
        <f>IF(COUNTA(I36:K36)&gt;=1,1,0)</f>
        <v>0</v>
      </c>
      <c r="AF35" s="267"/>
      <c r="AG35" s="267"/>
      <c r="AH35" s="264">
        <v>2</v>
      </c>
    </row>
    <row r="36" spans="1:34" ht="13.5" thickBot="1">
      <c r="A36" s="276"/>
      <c r="B36" s="290"/>
      <c r="C36" s="257"/>
      <c r="D36" s="257"/>
      <c r="E36" s="208"/>
      <c r="F36" s="208"/>
      <c r="G36" s="208"/>
      <c r="H36" s="208"/>
      <c r="I36" s="208"/>
      <c r="J36" s="208"/>
      <c r="K36" s="208"/>
      <c r="L36" s="209"/>
      <c r="M36" s="210"/>
      <c r="N36" s="213"/>
      <c r="O36" s="213"/>
      <c r="P36" s="213"/>
      <c r="Q36" s="210"/>
      <c r="R36" s="211"/>
      <c r="S36" s="276"/>
      <c r="T36" s="276"/>
      <c r="U36" s="278"/>
      <c r="V36" s="280"/>
      <c r="W36" s="66"/>
      <c r="X36" s="2"/>
      <c r="Y36" s="3"/>
      <c r="Z36" s="3"/>
      <c r="AA36" s="199"/>
      <c r="AB36" s="66"/>
      <c r="AC36" s="66"/>
      <c r="AD36" s="263"/>
      <c r="AE36" s="263"/>
      <c r="AF36" s="263"/>
      <c r="AG36" s="263"/>
      <c r="AH36" s="263"/>
    </row>
    <row r="37" spans="1:34" ht="13.5" thickBot="1">
      <c r="A37" s="259">
        <f>A35+1</f>
        <v>2</v>
      </c>
      <c r="B37" s="287" t="str">
        <f>DenStatus!C25</f>
        <v>Air of the Wolf</v>
      </c>
      <c r="C37" s="260">
        <v>4</v>
      </c>
      <c r="D37" s="260">
        <v>9</v>
      </c>
      <c r="E37" s="204" t="s">
        <v>166</v>
      </c>
      <c r="F37" s="204" t="s">
        <v>167</v>
      </c>
      <c r="G37" s="204" t="s">
        <v>174</v>
      </c>
      <c r="H37" s="204" t="s">
        <v>175</v>
      </c>
      <c r="I37" s="204" t="s">
        <v>168</v>
      </c>
      <c r="J37" s="204" t="s">
        <v>169</v>
      </c>
      <c r="K37" s="204" t="s">
        <v>170</v>
      </c>
      <c r="L37" s="204" t="s">
        <v>171</v>
      </c>
      <c r="M37" s="204" t="s">
        <v>179</v>
      </c>
      <c r="N37" s="215"/>
      <c r="O37" s="216"/>
      <c r="P37" s="216"/>
      <c r="Q37" s="206"/>
      <c r="R37" s="207"/>
      <c r="S37" s="259">
        <f>COUNTA(E38:R38)</f>
        <v>0</v>
      </c>
      <c r="T37" s="259">
        <f>IF(SUM(AD37:AG38)&gt;=AH37,1,0)</f>
        <v>0</v>
      </c>
      <c r="U37" s="272"/>
      <c r="V37" s="272"/>
      <c r="W37" s="66"/>
      <c r="X37" s="2"/>
      <c r="Y37" s="3"/>
      <c r="Z37" s="3"/>
      <c r="AA37" s="199"/>
      <c r="AB37" s="66"/>
      <c r="AC37" s="66"/>
      <c r="AD37" s="265">
        <f>IF(COUNTA(E38:H38)&gt;=2,1,0)</f>
        <v>0</v>
      </c>
      <c r="AE37" s="262">
        <f>IF(COUNTA(I38:M38)&gt;=2,1,0)</f>
        <v>0</v>
      </c>
      <c r="AF37" s="262"/>
      <c r="AG37" s="262"/>
      <c r="AH37" s="265">
        <v>2</v>
      </c>
    </row>
    <row r="38" spans="1:34" ht="13.5" thickBot="1">
      <c r="A38" s="276"/>
      <c r="B38" s="288"/>
      <c r="C38" s="276"/>
      <c r="D38" s="276"/>
      <c r="E38" s="208"/>
      <c r="F38" s="208"/>
      <c r="G38" s="208"/>
      <c r="H38" s="208"/>
      <c r="I38" s="208"/>
      <c r="J38" s="208"/>
      <c r="K38" s="208"/>
      <c r="L38" s="208"/>
      <c r="M38" s="208"/>
      <c r="N38" s="209"/>
      <c r="O38" s="210"/>
      <c r="P38" s="210"/>
      <c r="Q38" s="210"/>
      <c r="R38" s="211"/>
      <c r="S38" s="276"/>
      <c r="T38" s="276"/>
      <c r="U38" s="273"/>
      <c r="V38" s="273"/>
      <c r="W38" s="66"/>
      <c r="X38" s="2"/>
      <c r="Y38" s="3"/>
      <c r="Z38" s="3"/>
      <c r="AA38" s="199"/>
      <c r="AB38" s="66"/>
      <c r="AC38" s="66"/>
      <c r="AD38" s="263"/>
      <c r="AE38" s="263"/>
      <c r="AF38" s="263"/>
      <c r="AG38" s="263"/>
      <c r="AH38" s="263"/>
    </row>
    <row r="39" spans="1:34" ht="13.5" thickBot="1">
      <c r="A39" s="259">
        <f>A37+1</f>
        <v>3</v>
      </c>
      <c r="B39" s="287" t="str">
        <f>DenStatus!C26</f>
        <v>Code of the Wolf</v>
      </c>
      <c r="C39" s="260">
        <v>5</v>
      </c>
      <c r="D39" s="260">
        <v>14</v>
      </c>
      <c r="E39" s="204" t="s">
        <v>166</v>
      </c>
      <c r="F39" s="204" t="s">
        <v>167</v>
      </c>
      <c r="G39" s="204" t="s">
        <v>174</v>
      </c>
      <c r="H39" s="204" t="s">
        <v>175</v>
      </c>
      <c r="I39" s="204" t="s">
        <v>176</v>
      </c>
      <c r="J39" s="204" t="s">
        <v>168</v>
      </c>
      <c r="K39" s="204" t="s">
        <v>169</v>
      </c>
      <c r="L39" s="204" t="s">
        <v>170</v>
      </c>
      <c r="M39" s="204" t="s">
        <v>162</v>
      </c>
      <c r="N39" s="204" t="s">
        <v>163</v>
      </c>
      <c r="O39" s="204" t="s">
        <v>177</v>
      </c>
      <c r="P39" s="204" t="s">
        <v>164</v>
      </c>
      <c r="Q39" s="204" t="s">
        <v>165</v>
      </c>
      <c r="R39" s="204" t="s">
        <v>178</v>
      </c>
      <c r="S39" s="259">
        <f>COUNTA(E40:R40)</f>
        <v>0</v>
      </c>
      <c r="T39" s="259">
        <f>IF(SUM(AD39:AG40)&gt;=AH39,1,0)</f>
        <v>0</v>
      </c>
      <c r="U39" s="272"/>
      <c r="V39" s="272"/>
      <c r="W39" s="66"/>
      <c r="X39" s="2"/>
      <c r="Y39" s="3"/>
      <c r="Z39" s="3"/>
      <c r="AA39" s="199"/>
      <c r="AB39" s="66"/>
      <c r="AC39" s="66"/>
      <c r="AD39" s="265">
        <f>IF(COUNTA(E40:I40)&gt;=2,1,0)</f>
        <v>0</v>
      </c>
      <c r="AE39" s="265">
        <f>IF(COUNTA(J40:L40)&gt;=1,1,0)</f>
        <v>0</v>
      </c>
      <c r="AF39" s="265">
        <f>IF(COUNTA(M40:O40)&gt;=1,1,0)</f>
        <v>0</v>
      </c>
      <c r="AG39" s="265">
        <f>IF(COUNTA(P40:R40)&gt;=1,1,0)</f>
        <v>0</v>
      </c>
      <c r="AH39" s="265">
        <v>4</v>
      </c>
    </row>
    <row r="40" spans="1:34" ht="13.5" thickBot="1">
      <c r="A40" s="276"/>
      <c r="B40" s="288"/>
      <c r="C40" s="276"/>
      <c r="D40" s="276"/>
      <c r="E40" s="208"/>
      <c r="F40" s="208"/>
      <c r="G40" s="208"/>
      <c r="H40" s="208"/>
      <c r="I40" s="208"/>
      <c r="J40" s="208"/>
      <c r="K40" s="208"/>
      <c r="L40" s="208"/>
      <c r="M40" s="208"/>
      <c r="N40" s="208"/>
      <c r="O40" s="208"/>
      <c r="P40" s="208"/>
      <c r="Q40" s="208"/>
      <c r="R40" s="208"/>
      <c r="S40" s="276"/>
      <c r="T40" s="276"/>
      <c r="U40" s="273"/>
      <c r="V40" s="273"/>
      <c r="W40" s="66"/>
      <c r="X40" s="2"/>
      <c r="Y40" s="3"/>
      <c r="Z40" s="3"/>
      <c r="AA40" s="199"/>
      <c r="AB40" s="66"/>
      <c r="AC40" s="66"/>
      <c r="AD40" s="263"/>
      <c r="AE40" s="263"/>
      <c r="AF40" s="263"/>
      <c r="AG40" s="263"/>
      <c r="AH40" s="263"/>
    </row>
    <row r="41" spans="1:34" ht="13.5" thickBot="1">
      <c r="A41" s="259">
        <f>A39+1</f>
        <v>4</v>
      </c>
      <c r="B41" s="287" t="str">
        <f>DenStatus!C27</f>
        <v>Collections &amp; Hobbies</v>
      </c>
      <c r="C41" s="260">
        <v>4</v>
      </c>
      <c r="D41" s="260">
        <v>6</v>
      </c>
      <c r="E41" s="204">
        <v>1</v>
      </c>
      <c r="F41" s="204">
        <v>2</v>
      </c>
      <c r="G41" s="204" t="s">
        <v>162</v>
      </c>
      <c r="H41" s="204" t="s">
        <v>163</v>
      </c>
      <c r="I41" s="204" t="s">
        <v>164</v>
      </c>
      <c r="J41" s="204" t="s">
        <v>165</v>
      </c>
      <c r="K41" s="205"/>
      <c r="L41" s="206"/>
      <c r="M41" s="206"/>
      <c r="N41" s="206"/>
      <c r="O41" s="206"/>
      <c r="P41" s="206"/>
      <c r="Q41" s="206"/>
      <c r="R41" s="207"/>
      <c r="S41" s="259">
        <f>COUNTA(E42:R42)</f>
        <v>0</v>
      </c>
      <c r="T41" s="259">
        <f>IF(SUM(AD41:AG42)&gt;=AH41,1,0)</f>
        <v>0</v>
      </c>
      <c r="U41" s="272"/>
      <c r="V41" s="272"/>
      <c r="W41" s="66"/>
      <c r="X41" s="2"/>
      <c r="Y41" s="3"/>
      <c r="Z41" s="3"/>
      <c r="AA41" s="199"/>
      <c r="AB41" s="66"/>
      <c r="AC41" s="66"/>
      <c r="AD41" s="265">
        <f>IF(COUNTA(E42:F42)&gt;=2,1,0)</f>
        <v>0</v>
      </c>
      <c r="AE41" s="262">
        <f>IF(COUNTA(G42:H42)&gt;=1,1,0)</f>
        <v>0</v>
      </c>
      <c r="AF41" s="262">
        <f>IF(COUNTA(I42:J42)&gt;=1,1,0)</f>
        <v>0</v>
      </c>
      <c r="AG41" s="262"/>
      <c r="AH41" s="265">
        <v>3</v>
      </c>
    </row>
    <row r="42" spans="1:34" ht="13.5" thickBot="1">
      <c r="A42" s="276"/>
      <c r="B42" s="288"/>
      <c r="C42" s="276"/>
      <c r="D42" s="276"/>
      <c r="E42" s="208"/>
      <c r="F42" s="208"/>
      <c r="G42" s="208"/>
      <c r="H42" s="208"/>
      <c r="I42" s="208"/>
      <c r="J42" s="208"/>
      <c r="K42" s="209"/>
      <c r="L42" s="210"/>
      <c r="M42" s="210"/>
      <c r="N42" s="210"/>
      <c r="O42" s="210"/>
      <c r="P42" s="210"/>
      <c r="Q42" s="210"/>
      <c r="R42" s="211"/>
      <c r="S42" s="276"/>
      <c r="T42" s="276"/>
      <c r="U42" s="273"/>
      <c r="V42" s="273"/>
      <c r="W42" s="66"/>
      <c r="X42" s="2"/>
      <c r="Y42" s="3"/>
      <c r="Z42" s="3"/>
      <c r="AA42" s="199"/>
      <c r="AB42" s="66"/>
      <c r="AC42" s="66"/>
      <c r="AD42" s="263"/>
      <c r="AE42" s="263"/>
      <c r="AF42" s="263"/>
      <c r="AG42" s="263"/>
      <c r="AH42" s="263"/>
    </row>
    <row r="43" spans="1:34" ht="13.5" thickBot="1">
      <c r="A43" s="259">
        <f>A41+1</f>
        <v>5</v>
      </c>
      <c r="B43" s="287" t="str">
        <f>DenStatus!C28</f>
        <v>Cubs Who Care</v>
      </c>
      <c r="C43" s="286" t="s">
        <v>210</v>
      </c>
      <c r="D43" s="260">
        <v>13</v>
      </c>
      <c r="E43" s="203">
        <v>1</v>
      </c>
      <c r="F43" s="204">
        <v>2</v>
      </c>
      <c r="G43" s="204">
        <v>3</v>
      </c>
      <c r="H43" s="204" t="s">
        <v>164</v>
      </c>
      <c r="I43" s="204" t="s">
        <v>165</v>
      </c>
      <c r="J43" s="204" t="s">
        <v>178</v>
      </c>
      <c r="K43" s="204" t="s">
        <v>207</v>
      </c>
      <c r="L43" s="204" t="s">
        <v>208</v>
      </c>
      <c r="M43" s="204" t="s">
        <v>209</v>
      </c>
      <c r="N43" s="204">
        <v>5</v>
      </c>
      <c r="O43" s="204">
        <v>6</v>
      </c>
      <c r="P43" s="204">
        <v>7</v>
      </c>
      <c r="Q43" s="204">
        <v>8</v>
      </c>
      <c r="R43" s="207"/>
      <c r="S43" s="259">
        <f>COUNTA(E44:R44)</f>
        <v>0</v>
      </c>
      <c r="T43" s="259">
        <f>IF(SUM(AD43:AG44)&gt;=AH43,1,0)</f>
        <v>0</v>
      </c>
      <c r="U43" s="272"/>
      <c r="V43" s="272"/>
      <c r="W43" s="66"/>
      <c r="X43" s="2"/>
      <c r="Y43" s="3"/>
      <c r="Z43" s="3"/>
      <c r="AA43" s="199"/>
      <c r="AB43" s="66"/>
      <c r="AC43" s="66"/>
      <c r="AD43" s="265">
        <f>COUNTA(E44:G44)</f>
        <v>0</v>
      </c>
      <c r="AE43" s="265">
        <f>IF(COUNTA(H44:M44)&gt;=3,1,0)</f>
        <v>0</v>
      </c>
      <c r="AF43" s="262">
        <f>COUNTA(N44:Q44)</f>
        <v>0</v>
      </c>
      <c r="AG43" s="262"/>
      <c r="AH43" s="265">
        <v>4</v>
      </c>
    </row>
    <row r="44" spans="1:34" ht="13.5" thickBot="1">
      <c r="A44" s="276"/>
      <c r="B44" s="288"/>
      <c r="C44" s="276"/>
      <c r="D44" s="276"/>
      <c r="E44" s="208"/>
      <c r="F44" s="208"/>
      <c r="G44" s="208"/>
      <c r="H44" s="208"/>
      <c r="I44" s="208"/>
      <c r="J44" s="208"/>
      <c r="K44" s="208"/>
      <c r="L44" s="208"/>
      <c r="M44" s="208"/>
      <c r="N44" s="208"/>
      <c r="O44" s="208"/>
      <c r="P44" s="208"/>
      <c r="Q44" s="208"/>
      <c r="R44" s="211"/>
      <c r="S44" s="276"/>
      <c r="T44" s="276"/>
      <c r="U44" s="273"/>
      <c r="V44" s="273"/>
      <c r="W44" s="66"/>
      <c r="X44" s="2"/>
      <c r="Y44" s="3"/>
      <c r="Z44" s="3"/>
      <c r="AA44" s="199"/>
      <c r="AB44" s="66"/>
      <c r="AC44" s="66"/>
      <c r="AD44" s="263"/>
      <c r="AE44" s="263"/>
      <c r="AF44" s="263"/>
      <c r="AG44" s="263"/>
      <c r="AH44" s="263"/>
    </row>
    <row r="45" spans="1:34" ht="13.5" thickBot="1">
      <c r="A45" s="259">
        <f>A43+1</f>
        <v>6</v>
      </c>
      <c r="B45" s="287" t="str">
        <f>DenStatus!C29</f>
        <v>Digging in the Past</v>
      </c>
      <c r="C45" s="260">
        <v>4</v>
      </c>
      <c r="D45" s="260">
        <v>5</v>
      </c>
      <c r="E45" s="204">
        <v>1</v>
      </c>
      <c r="F45" s="204">
        <v>2</v>
      </c>
      <c r="G45" s="204" t="s">
        <v>162</v>
      </c>
      <c r="H45" s="204" t="s">
        <v>163</v>
      </c>
      <c r="I45" s="204">
        <v>4</v>
      </c>
      <c r="J45" s="205"/>
      <c r="K45" s="206"/>
      <c r="L45" s="206"/>
      <c r="M45" s="206"/>
      <c r="N45" s="206"/>
      <c r="O45" s="206"/>
      <c r="P45" s="206"/>
      <c r="Q45" s="206"/>
      <c r="R45" s="207"/>
      <c r="S45" s="259">
        <f>COUNTA(E46:R46)</f>
        <v>0</v>
      </c>
      <c r="T45" s="259">
        <f>IF(SUM(AD45:AG46)&gt;=AH45,1,0)</f>
        <v>0</v>
      </c>
      <c r="U45" s="274"/>
      <c r="V45" s="274"/>
      <c r="W45" s="66"/>
      <c r="X45" s="2"/>
      <c r="Y45" s="3"/>
      <c r="Z45" s="3"/>
      <c r="AA45" s="199"/>
      <c r="AB45" s="66"/>
      <c r="AC45" s="66"/>
      <c r="AD45" s="265">
        <f>IF(COUNTA(E46:F46)&gt;=2,1,0)</f>
        <v>0</v>
      </c>
      <c r="AE45" s="262">
        <f>IF(COUNTA(G46:H46)&gt;=1,1,0)</f>
        <v>0</v>
      </c>
      <c r="AF45" s="266">
        <f>IF(COUNTA(I46)&gt;=1,1,0)</f>
        <v>0</v>
      </c>
      <c r="AG45" s="262"/>
      <c r="AH45" s="265">
        <v>3</v>
      </c>
    </row>
    <row r="46" spans="1:34" ht="13.5" thickBot="1">
      <c r="A46" s="276"/>
      <c r="B46" s="288"/>
      <c r="C46" s="276"/>
      <c r="D46" s="276"/>
      <c r="E46" s="208"/>
      <c r="F46" s="208"/>
      <c r="G46" s="208"/>
      <c r="H46" s="208"/>
      <c r="I46" s="208"/>
      <c r="J46" s="209"/>
      <c r="K46" s="210"/>
      <c r="L46" s="210"/>
      <c r="M46" s="210"/>
      <c r="N46" s="210"/>
      <c r="O46" s="210"/>
      <c r="P46" s="210"/>
      <c r="Q46" s="210"/>
      <c r="R46" s="211"/>
      <c r="S46" s="276"/>
      <c r="T46" s="276"/>
      <c r="U46" s="273"/>
      <c r="V46" s="273"/>
      <c r="W46" s="66"/>
      <c r="X46" s="2"/>
      <c r="Y46" s="3"/>
      <c r="Z46" s="3"/>
      <c r="AA46" s="199"/>
      <c r="AB46" s="66"/>
      <c r="AC46" s="66"/>
      <c r="AD46" s="263"/>
      <c r="AE46" s="263"/>
      <c r="AF46" s="263"/>
      <c r="AG46" s="263"/>
      <c r="AH46" s="263"/>
    </row>
    <row r="47" spans="1:34" ht="13.5" thickBot="1">
      <c r="A47" s="259">
        <f>A45+1</f>
        <v>7</v>
      </c>
      <c r="B47" s="287" t="str">
        <f>DenStatus!C30</f>
        <v>Finding Your Way</v>
      </c>
      <c r="C47" s="260">
        <v>6</v>
      </c>
      <c r="D47" s="260">
        <v>6</v>
      </c>
      <c r="E47" s="204" t="s">
        <v>166</v>
      </c>
      <c r="F47" s="204" t="s">
        <v>167</v>
      </c>
      <c r="G47" s="204" t="s">
        <v>168</v>
      </c>
      <c r="H47" s="204" t="s">
        <v>169</v>
      </c>
      <c r="I47" s="204">
        <v>3</v>
      </c>
      <c r="J47" s="203">
        <v>4</v>
      </c>
      <c r="K47" s="205"/>
      <c r="L47" s="206"/>
      <c r="M47" s="206"/>
      <c r="N47" s="206"/>
      <c r="O47" s="206"/>
      <c r="P47" s="206"/>
      <c r="Q47" s="206"/>
      <c r="R47" s="207"/>
      <c r="S47" s="259">
        <f>COUNTA(E48:R48)</f>
        <v>0</v>
      </c>
      <c r="T47" s="259">
        <f>IF(SUM(AD47:AG48)&gt;=AH47,1,0)</f>
        <v>0</v>
      </c>
      <c r="U47" s="272"/>
      <c r="V47" s="272"/>
      <c r="W47" s="66"/>
      <c r="X47" s="2"/>
      <c r="Y47" s="3"/>
      <c r="Z47" s="3"/>
      <c r="AA47" s="199"/>
      <c r="AB47" s="66"/>
      <c r="AC47" s="66"/>
      <c r="AD47" s="265">
        <f>IF(COUNTA(E48:J48)&gt;=6,1,0)</f>
        <v>0</v>
      </c>
      <c r="AE47" s="262"/>
      <c r="AF47" s="262"/>
      <c r="AG47" s="262"/>
      <c r="AH47" s="265">
        <v>1</v>
      </c>
    </row>
    <row r="48" spans="1:34" ht="13.5" thickBot="1">
      <c r="A48" s="276"/>
      <c r="B48" s="288"/>
      <c r="C48" s="276"/>
      <c r="D48" s="276"/>
      <c r="E48" s="208"/>
      <c r="F48" s="208"/>
      <c r="G48" s="208"/>
      <c r="H48" s="208"/>
      <c r="I48" s="208"/>
      <c r="J48" s="208"/>
      <c r="K48" s="209"/>
      <c r="L48" s="210"/>
      <c r="M48" s="210"/>
      <c r="N48" s="210"/>
      <c r="O48" s="210"/>
      <c r="P48" s="210"/>
      <c r="Q48" s="210"/>
      <c r="R48" s="211"/>
      <c r="S48" s="276"/>
      <c r="T48" s="276"/>
      <c r="U48" s="273"/>
      <c r="V48" s="273"/>
      <c r="W48" s="66"/>
      <c r="X48" s="2"/>
      <c r="Y48" s="3"/>
      <c r="Z48" s="3"/>
      <c r="AA48" s="199"/>
      <c r="AB48" s="66"/>
      <c r="AC48" s="66"/>
      <c r="AD48" s="263"/>
      <c r="AE48" s="263"/>
      <c r="AF48" s="263"/>
      <c r="AG48" s="263"/>
      <c r="AH48" s="263"/>
    </row>
    <row r="49" spans="1:34" ht="13.5" thickBot="1">
      <c r="A49" s="259">
        <f>A47+1</f>
        <v>8</v>
      </c>
      <c r="B49" s="287" t="str">
        <f>DenStatus!C31</f>
        <v>Germs Alive!</v>
      </c>
      <c r="C49" s="260">
        <v>5</v>
      </c>
      <c r="D49" s="260">
        <v>6</v>
      </c>
      <c r="E49" s="203">
        <v>1</v>
      </c>
      <c r="F49" s="203">
        <v>2</v>
      </c>
      <c r="G49" s="203">
        <v>3</v>
      </c>
      <c r="H49" s="203">
        <v>4</v>
      </c>
      <c r="I49" s="203">
        <v>5</v>
      </c>
      <c r="J49" s="203">
        <v>6</v>
      </c>
      <c r="K49" s="205"/>
      <c r="L49" s="206"/>
      <c r="M49" s="206"/>
      <c r="N49" s="206"/>
      <c r="O49" s="206"/>
      <c r="P49" s="206"/>
      <c r="Q49" s="206"/>
      <c r="R49" s="207"/>
      <c r="S49" s="259">
        <f>COUNTA(E50:R50)</f>
        <v>0</v>
      </c>
      <c r="T49" s="259">
        <f>IF(SUM(AD49:AG50)&gt;=AH49,1,0)</f>
        <v>0</v>
      </c>
      <c r="U49" s="272"/>
      <c r="V49" s="272"/>
      <c r="W49" s="66"/>
      <c r="X49" s="2"/>
      <c r="Y49" s="3"/>
      <c r="Z49" s="3"/>
      <c r="AA49" s="199"/>
      <c r="AB49" s="66"/>
      <c r="AC49" s="66"/>
      <c r="AD49" s="265">
        <f>IF(COUNTA(E50:J50)&gt;=5,1,0)</f>
        <v>0</v>
      </c>
      <c r="AE49" s="262"/>
      <c r="AF49" s="262"/>
      <c r="AG49" s="262"/>
      <c r="AH49" s="265">
        <v>1</v>
      </c>
    </row>
    <row r="50" spans="1:34" ht="13.5" thickBot="1">
      <c r="A50" s="276"/>
      <c r="B50" s="288"/>
      <c r="C50" s="276"/>
      <c r="D50" s="276"/>
      <c r="E50" s="208"/>
      <c r="F50" s="208"/>
      <c r="G50" s="208"/>
      <c r="H50" s="208"/>
      <c r="I50" s="208"/>
      <c r="J50" s="208"/>
      <c r="K50" s="209"/>
      <c r="L50" s="210"/>
      <c r="M50" s="210"/>
      <c r="N50" s="210"/>
      <c r="O50" s="210"/>
      <c r="P50" s="210"/>
      <c r="Q50" s="210"/>
      <c r="R50" s="211"/>
      <c r="S50" s="276"/>
      <c r="T50" s="276"/>
      <c r="U50" s="273"/>
      <c r="V50" s="273"/>
      <c r="W50" s="66"/>
      <c r="X50" s="2"/>
      <c r="Y50" s="3"/>
      <c r="Z50" s="3"/>
      <c r="AA50" s="199"/>
      <c r="AB50" s="66"/>
      <c r="AC50" s="66"/>
      <c r="AD50" s="263"/>
      <c r="AE50" s="263"/>
      <c r="AF50" s="263"/>
      <c r="AG50" s="263"/>
      <c r="AH50" s="263"/>
    </row>
    <row r="51" spans="1:34" ht="13.5" thickBot="1">
      <c r="A51" s="259">
        <f>A49+1</f>
        <v>9</v>
      </c>
      <c r="B51" s="287" t="str">
        <f>DenStatus!C32</f>
        <v>Grow Something</v>
      </c>
      <c r="C51" s="260">
        <v>4</v>
      </c>
      <c r="D51" s="260">
        <v>6</v>
      </c>
      <c r="E51" s="203">
        <v>1</v>
      </c>
      <c r="F51" s="203">
        <v>2</v>
      </c>
      <c r="G51" s="203">
        <v>3</v>
      </c>
      <c r="H51" s="204" t="s">
        <v>164</v>
      </c>
      <c r="I51" s="204" t="s">
        <v>165</v>
      </c>
      <c r="J51" s="204" t="s">
        <v>178</v>
      </c>
      <c r="K51" s="205"/>
      <c r="L51" s="206"/>
      <c r="M51" s="206"/>
      <c r="N51" s="206"/>
      <c r="O51" s="206"/>
      <c r="P51" s="206"/>
      <c r="Q51" s="206"/>
      <c r="R51" s="207"/>
      <c r="S51" s="259">
        <f>COUNTA(E52:R52)</f>
        <v>0</v>
      </c>
      <c r="T51" s="259">
        <f>IF(SUM(AD51:AG52)&gt;=AH51,1,0)</f>
        <v>0</v>
      </c>
      <c r="U51" s="272"/>
      <c r="V51" s="272"/>
      <c r="W51" s="66"/>
      <c r="X51" s="2"/>
      <c r="Y51" s="3"/>
      <c r="Z51" s="3"/>
      <c r="AA51" s="199"/>
      <c r="AB51" s="66"/>
      <c r="AC51" s="66"/>
      <c r="AD51" s="265">
        <f>IF(COUNTA(E52:G52)&gt;=3,1,0)</f>
        <v>0</v>
      </c>
      <c r="AE51" s="275">
        <f>IF(COUNTA(H52:J52)&gt;=1,1,0)</f>
        <v>0</v>
      </c>
      <c r="AF51" s="262"/>
      <c r="AG51" s="262"/>
      <c r="AH51" s="265">
        <v>2</v>
      </c>
    </row>
    <row r="52" spans="1:34" ht="13.5" thickBot="1">
      <c r="A52" s="276"/>
      <c r="B52" s="288"/>
      <c r="C52" s="276"/>
      <c r="D52" s="276"/>
      <c r="E52" s="208"/>
      <c r="F52" s="208"/>
      <c r="G52" s="208"/>
      <c r="H52" s="208"/>
      <c r="I52" s="208"/>
      <c r="J52" s="208"/>
      <c r="K52" s="209"/>
      <c r="L52" s="210"/>
      <c r="M52" s="210"/>
      <c r="N52" s="210"/>
      <c r="O52" s="210"/>
      <c r="P52" s="210"/>
      <c r="Q52" s="210"/>
      <c r="R52" s="211"/>
      <c r="S52" s="276"/>
      <c r="T52" s="276"/>
      <c r="U52" s="273"/>
      <c r="V52" s="273"/>
      <c r="W52" s="66"/>
      <c r="X52" s="2"/>
      <c r="Y52" s="3"/>
      <c r="Z52" s="3"/>
      <c r="AA52" s="199"/>
      <c r="AB52" s="66"/>
      <c r="AC52" s="66"/>
      <c r="AD52" s="263"/>
      <c r="AE52" s="263"/>
      <c r="AF52" s="263"/>
      <c r="AG52" s="263"/>
      <c r="AH52" s="263"/>
    </row>
    <row r="53" spans="1:34" ht="13.5" thickBot="1">
      <c r="A53" s="259">
        <f>A51+1</f>
        <v>10</v>
      </c>
      <c r="B53" s="287" t="str">
        <f>DenStatus!C33</f>
        <v>Hometown Heroes</v>
      </c>
      <c r="C53" s="260">
        <v>4</v>
      </c>
      <c r="D53" s="260">
        <v>6</v>
      </c>
      <c r="E53" s="203">
        <v>1</v>
      </c>
      <c r="F53" s="203">
        <v>2</v>
      </c>
      <c r="G53" s="203">
        <v>3</v>
      </c>
      <c r="H53" s="204" t="s">
        <v>164</v>
      </c>
      <c r="I53" s="204" t="s">
        <v>165</v>
      </c>
      <c r="J53" s="204" t="s">
        <v>178</v>
      </c>
      <c r="K53" s="205"/>
      <c r="L53" s="206"/>
      <c r="M53" s="206"/>
      <c r="N53" s="206"/>
      <c r="O53" s="206"/>
      <c r="P53" s="206"/>
      <c r="Q53" s="206"/>
      <c r="R53" s="207"/>
      <c r="S53" s="259">
        <f>COUNTA(E54:R54)</f>
        <v>0</v>
      </c>
      <c r="T53" s="259">
        <f>IF(SUM(AD53:AG54)&gt;=AH53,1,0)</f>
        <v>0</v>
      </c>
      <c r="U53" s="272"/>
      <c r="V53" s="272"/>
      <c r="W53" s="66"/>
      <c r="X53" s="2"/>
      <c r="Y53" s="3"/>
      <c r="Z53" s="3"/>
      <c r="AA53" s="199"/>
      <c r="AB53" s="66"/>
      <c r="AC53" s="66"/>
      <c r="AD53" s="265">
        <f>IF(COUNTA(E54:G54)&gt;=3,1,0)</f>
        <v>0</v>
      </c>
      <c r="AE53" s="266">
        <f>IF(COUNTA(H54:J54)&gt;=1,1,0)</f>
        <v>0</v>
      </c>
      <c r="AF53" s="262"/>
      <c r="AG53" s="262"/>
      <c r="AH53" s="265">
        <v>2</v>
      </c>
    </row>
    <row r="54" spans="1:34" ht="13.5" thickBot="1">
      <c r="A54" s="276"/>
      <c r="B54" s="288"/>
      <c r="C54" s="276"/>
      <c r="D54" s="276"/>
      <c r="E54" s="208"/>
      <c r="F54" s="208"/>
      <c r="G54" s="208"/>
      <c r="H54" s="208"/>
      <c r="I54" s="208"/>
      <c r="J54" s="208"/>
      <c r="K54" s="209"/>
      <c r="L54" s="210"/>
      <c r="M54" s="210"/>
      <c r="N54" s="210"/>
      <c r="O54" s="210"/>
      <c r="P54" s="210"/>
      <c r="Q54" s="210"/>
      <c r="R54" s="211"/>
      <c r="S54" s="276"/>
      <c r="T54" s="276"/>
      <c r="U54" s="273"/>
      <c r="V54" s="273"/>
      <c r="W54" s="66"/>
      <c r="X54" s="2"/>
      <c r="Y54" s="3"/>
      <c r="Z54" s="3"/>
      <c r="AA54" s="199"/>
      <c r="AB54" s="66"/>
      <c r="AC54" s="66"/>
      <c r="AD54" s="263"/>
      <c r="AE54" s="263"/>
      <c r="AF54" s="263"/>
      <c r="AG54" s="263"/>
      <c r="AH54" s="263"/>
    </row>
    <row r="55" spans="1:34" ht="13.5" thickBot="1">
      <c r="A55" s="259">
        <v>11</v>
      </c>
      <c r="B55" s="287" t="str">
        <f>DenStatus!C34</f>
        <v>Motor Away</v>
      </c>
      <c r="C55" s="260">
        <v>4</v>
      </c>
      <c r="D55" s="260">
        <v>4</v>
      </c>
      <c r="E55" s="204" t="s">
        <v>166</v>
      </c>
      <c r="F55" s="204" t="s">
        <v>167</v>
      </c>
      <c r="G55" s="203">
        <v>2</v>
      </c>
      <c r="H55" s="203">
        <v>3</v>
      </c>
      <c r="I55" s="205"/>
      <c r="J55" s="206"/>
      <c r="K55" s="206"/>
      <c r="L55" s="206"/>
      <c r="M55" s="206"/>
      <c r="N55" s="206"/>
      <c r="O55" s="206"/>
      <c r="P55" s="206"/>
      <c r="Q55" s="206"/>
      <c r="R55" s="207"/>
      <c r="S55" s="259">
        <f>COUNTA(E56:R56)</f>
        <v>0</v>
      </c>
      <c r="T55" s="259">
        <f>IF(SUM(AD55:AG56)&gt;=AH55,1,0)</f>
        <v>0</v>
      </c>
      <c r="U55" s="272"/>
      <c r="V55" s="272"/>
      <c r="W55" s="66"/>
      <c r="X55" s="2"/>
      <c r="Y55" s="3"/>
      <c r="Z55" s="3"/>
      <c r="AA55" s="199"/>
      <c r="AB55" s="66"/>
      <c r="AC55" s="66"/>
      <c r="AD55" s="265">
        <f>IF(COUNTA(E56:H56)&gt;=4,1,0)</f>
        <v>0</v>
      </c>
      <c r="AE55" s="262"/>
      <c r="AF55" s="262"/>
      <c r="AG55" s="262"/>
      <c r="AH55" s="265">
        <v>1</v>
      </c>
    </row>
    <row r="56" spans="1:34" ht="13.5" thickBot="1">
      <c r="A56" s="276"/>
      <c r="B56" s="288"/>
      <c r="C56" s="276"/>
      <c r="D56" s="276"/>
      <c r="E56" s="208"/>
      <c r="F56" s="208"/>
      <c r="G56" s="208"/>
      <c r="H56" s="208"/>
      <c r="I56" s="209"/>
      <c r="J56" s="210"/>
      <c r="K56" s="210"/>
      <c r="L56" s="210"/>
      <c r="M56" s="210"/>
      <c r="N56" s="210"/>
      <c r="O56" s="210"/>
      <c r="P56" s="210"/>
      <c r="Q56" s="210"/>
      <c r="R56" s="211"/>
      <c r="S56" s="276"/>
      <c r="T56" s="276"/>
      <c r="U56" s="273"/>
      <c r="V56" s="273"/>
      <c r="W56" s="66"/>
      <c r="X56" s="2"/>
      <c r="Y56" s="3"/>
      <c r="Z56" s="3"/>
      <c r="AA56" s="199"/>
      <c r="AB56" s="66"/>
      <c r="AC56" s="66"/>
      <c r="AD56" s="263"/>
      <c r="AE56" s="263"/>
      <c r="AF56" s="263"/>
      <c r="AG56" s="263"/>
      <c r="AH56" s="263"/>
    </row>
    <row r="57" spans="1:34" ht="13.5" thickBot="1">
      <c r="A57" s="259">
        <v>12</v>
      </c>
      <c r="B57" s="287" t="str">
        <f>DenStatus!C35</f>
        <v>Paws of Skill</v>
      </c>
      <c r="C57" s="260">
        <v>4</v>
      </c>
      <c r="D57" s="260">
        <v>7</v>
      </c>
      <c r="E57" s="203">
        <v>1</v>
      </c>
      <c r="F57" s="203">
        <v>2</v>
      </c>
      <c r="G57" s="203">
        <v>3</v>
      </c>
      <c r="H57" s="203">
        <v>4</v>
      </c>
      <c r="I57" s="203">
        <v>5</v>
      </c>
      <c r="J57" s="203">
        <v>6</v>
      </c>
      <c r="K57" s="203">
        <v>7</v>
      </c>
      <c r="L57" s="205"/>
      <c r="M57" s="206"/>
      <c r="N57" s="206"/>
      <c r="O57" s="206"/>
      <c r="P57" s="206"/>
      <c r="Q57" s="206"/>
      <c r="R57" s="207"/>
      <c r="S57" s="259">
        <f>COUNTA(E58:R58)</f>
        <v>0</v>
      </c>
      <c r="T57" s="259">
        <f>IF(SUM(AD57:AG58)&gt;=AH57,1,0)</f>
        <v>0</v>
      </c>
      <c r="U57" s="272"/>
      <c r="V57" s="272"/>
      <c r="W57" s="66"/>
      <c r="X57" s="2"/>
      <c r="Y57" s="3"/>
      <c r="Z57" s="3"/>
      <c r="AA57" s="199"/>
      <c r="AB57" s="66"/>
      <c r="AC57" s="66"/>
      <c r="AD57" s="265">
        <f>IF(COUNTA(E58:H58)&gt;=4,1,0)</f>
        <v>0</v>
      </c>
      <c r="AE57" s="262"/>
      <c r="AF57" s="262"/>
      <c r="AG57" s="262"/>
      <c r="AH57" s="265">
        <v>1</v>
      </c>
    </row>
    <row r="58" spans="1:34" ht="13.5" thickBot="1">
      <c r="A58" s="276"/>
      <c r="B58" s="288"/>
      <c r="C58" s="276"/>
      <c r="D58" s="276"/>
      <c r="E58" s="208"/>
      <c r="F58" s="208"/>
      <c r="G58" s="208"/>
      <c r="H58" s="208"/>
      <c r="I58" s="208"/>
      <c r="J58" s="208"/>
      <c r="K58" s="208"/>
      <c r="L58" s="209"/>
      <c r="M58" s="210"/>
      <c r="N58" s="210"/>
      <c r="O58" s="210"/>
      <c r="P58" s="210"/>
      <c r="Q58" s="210"/>
      <c r="R58" s="211"/>
      <c r="S58" s="276"/>
      <c r="T58" s="276"/>
      <c r="U58" s="273"/>
      <c r="V58" s="273"/>
      <c r="W58" s="66"/>
      <c r="X58" s="2"/>
      <c r="Y58" s="3"/>
      <c r="Z58" s="3"/>
      <c r="AA58" s="199"/>
      <c r="AB58" s="66"/>
      <c r="AC58" s="66"/>
      <c r="AD58" s="263"/>
      <c r="AE58" s="263"/>
      <c r="AF58" s="263"/>
      <c r="AG58" s="263"/>
      <c r="AH58" s="263"/>
    </row>
    <row r="59" spans="1:34" ht="13.5" thickBot="1">
      <c r="A59" s="268">
        <v>13</v>
      </c>
      <c r="B59" s="283" t="str">
        <f>DenStatus!C36</f>
        <v>Spirit of the Water</v>
      </c>
      <c r="C59" s="281">
        <v>5</v>
      </c>
      <c r="D59" s="281">
        <v>5</v>
      </c>
      <c r="E59" s="197">
        <v>1</v>
      </c>
      <c r="F59" s="197">
        <v>2</v>
      </c>
      <c r="G59" s="197">
        <v>3</v>
      </c>
      <c r="H59" s="197">
        <v>4</v>
      </c>
      <c r="I59" s="197">
        <v>5</v>
      </c>
      <c r="J59" s="205"/>
      <c r="K59" s="78"/>
      <c r="L59" s="78"/>
      <c r="M59" s="78"/>
      <c r="N59" s="78"/>
      <c r="O59" s="78"/>
      <c r="P59" s="78"/>
      <c r="Q59" s="78"/>
      <c r="R59" s="202"/>
      <c r="S59" s="268">
        <f>COUNTA(E60:R60)</f>
        <v>0</v>
      </c>
      <c r="T59" s="268">
        <f>IF(SUM(AD59:AG60)&gt;=AH59,1,0)</f>
        <v>0</v>
      </c>
      <c r="U59" s="270"/>
      <c r="V59" s="270"/>
      <c r="W59" s="66"/>
      <c r="X59" s="2"/>
      <c r="Y59" s="3"/>
      <c r="Z59" s="3"/>
      <c r="AA59" s="199"/>
      <c r="AB59" s="66"/>
      <c r="AC59" s="66"/>
      <c r="AD59" s="265">
        <f>IF(COUNTA(E60:I60)&gt;=5,1,0)</f>
        <v>0</v>
      </c>
      <c r="AE59" s="262"/>
      <c r="AF59" s="262"/>
      <c r="AG59" s="262"/>
      <c r="AH59" s="265">
        <v>1</v>
      </c>
    </row>
    <row r="60" spans="1:34" ht="13.5" thickBot="1">
      <c r="A60" s="282"/>
      <c r="B60" s="284"/>
      <c r="C60" s="282"/>
      <c r="D60" s="269"/>
      <c r="E60" s="8"/>
      <c r="F60" s="8"/>
      <c r="G60" s="8"/>
      <c r="H60" s="8"/>
      <c r="I60" s="8"/>
      <c r="J60" s="183"/>
      <c r="K60" s="184"/>
      <c r="L60" s="184"/>
      <c r="M60" s="184"/>
      <c r="N60" s="184"/>
      <c r="O60" s="184"/>
      <c r="P60" s="184"/>
      <c r="Q60" s="184"/>
      <c r="R60" s="198"/>
      <c r="S60" s="269"/>
      <c r="T60" s="269"/>
      <c r="U60" s="271"/>
      <c r="V60" s="271"/>
      <c r="W60" s="66"/>
      <c r="X60" s="2"/>
      <c r="Y60" s="3"/>
      <c r="Z60" s="3"/>
      <c r="AA60" s="199"/>
      <c r="AB60" s="66"/>
      <c r="AC60" s="66"/>
      <c r="AD60" s="263"/>
      <c r="AE60" s="263"/>
      <c r="AF60" s="263"/>
      <c r="AG60" s="263"/>
      <c r="AH60" s="263"/>
    </row>
    <row r="61" spans="1:34" ht="13.5" thickTop="1">
      <c r="A61" s="66"/>
      <c r="B61" s="72" t="s">
        <v>91</v>
      </c>
      <c r="C61" s="73">
        <f>IF(SUM(T35:T60)&gt;=1,"X",0)</f>
        <v>0</v>
      </c>
      <c r="D61" s="227" t="s">
        <v>212</v>
      </c>
      <c r="E61" s="76"/>
      <c r="F61" s="76"/>
      <c r="G61" s="76"/>
      <c r="H61" s="76"/>
      <c r="I61" s="76"/>
      <c r="J61" s="76"/>
      <c r="K61" s="76"/>
      <c r="L61" s="76"/>
      <c r="M61" s="76"/>
      <c r="N61" s="76"/>
      <c r="O61" s="76"/>
      <c r="P61" s="76"/>
      <c r="Q61" s="76"/>
      <c r="R61" s="66"/>
      <c r="S61" s="66"/>
      <c r="T61" s="66"/>
      <c r="U61" s="200"/>
      <c r="V61" s="66"/>
      <c r="W61" s="66"/>
      <c r="X61" s="6"/>
      <c r="Y61" s="3"/>
      <c r="Z61" s="3"/>
      <c r="AA61" s="199"/>
      <c r="AB61" s="66"/>
      <c r="AC61" s="66"/>
      <c r="AD61" s="66"/>
      <c r="AE61" s="66"/>
      <c r="AF61" s="66"/>
      <c r="AG61" s="66"/>
      <c r="AH61" s="66"/>
    </row>
    <row r="62" spans="1:34">
      <c r="A62" s="66"/>
      <c r="B62" s="77"/>
      <c r="C62" s="78"/>
      <c r="D62" s="76"/>
      <c r="E62" s="76"/>
      <c r="F62" s="76"/>
      <c r="G62" s="76"/>
      <c r="H62" s="76"/>
      <c r="I62" s="76"/>
      <c r="J62" s="76"/>
      <c r="K62" s="76"/>
      <c r="L62" s="76"/>
      <c r="M62" s="76"/>
      <c r="N62" s="76"/>
      <c r="O62" s="76"/>
      <c r="P62" s="76"/>
      <c r="Q62" s="76"/>
      <c r="R62" s="66"/>
      <c r="S62" s="66"/>
      <c r="T62" s="66"/>
      <c r="U62" s="66"/>
      <c r="V62" s="66"/>
      <c r="W62" s="66"/>
      <c r="X62" s="2"/>
      <c r="Y62" s="3"/>
      <c r="Z62" s="3"/>
      <c r="AA62" s="199"/>
      <c r="AB62" s="66"/>
      <c r="AC62" s="66"/>
      <c r="AD62" s="237" t="s">
        <v>100</v>
      </c>
      <c r="AE62" s="232"/>
      <c r="AF62" s="232"/>
      <c r="AG62" s="232"/>
      <c r="AH62" s="218"/>
    </row>
    <row r="63" spans="1:34">
      <c r="A63" s="67" t="s">
        <v>107</v>
      </c>
      <c r="B63" s="66"/>
      <c r="C63" s="66"/>
      <c r="D63" s="66"/>
      <c r="E63" s="66"/>
      <c r="F63" s="66"/>
      <c r="G63" s="66"/>
      <c r="H63" s="66"/>
      <c r="I63" s="66"/>
      <c r="J63" s="66"/>
      <c r="K63" s="66"/>
      <c r="L63" s="66"/>
      <c r="M63" s="66"/>
      <c r="N63" s="66"/>
      <c r="O63" s="66"/>
      <c r="P63" s="66"/>
      <c r="Q63" s="66"/>
      <c r="R63" s="66"/>
      <c r="S63" s="66"/>
      <c r="T63" s="66"/>
      <c r="U63" s="66"/>
      <c r="V63" s="66"/>
      <c r="W63" s="66"/>
      <c r="X63" s="2"/>
      <c r="Y63" s="3"/>
      <c r="Z63" s="3"/>
      <c r="AA63" s="199"/>
      <c r="AB63" s="66"/>
      <c r="AC63" s="66"/>
      <c r="AD63" s="233" t="s">
        <v>27</v>
      </c>
      <c r="AE63" s="234"/>
      <c r="AF63" s="234"/>
      <c r="AG63" s="234"/>
      <c r="AH63" s="235"/>
    </row>
    <row r="64" spans="1:34">
      <c r="A64" s="68" t="s">
        <v>6</v>
      </c>
      <c r="B64" s="68"/>
      <c r="C64" s="68" t="s">
        <v>8</v>
      </c>
      <c r="D64" s="68"/>
      <c r="E64" s="195" t="s">
        <v>34</v>
      </c>
      <c r="F64" s="85"/>
      <c r="G64" s="85"/>
      <c r="H64" s="85"/>
      <c r="I64" s="85"/>
      <c r="J64" s="85"/>
      <c r="K64" s="85"/>
      <c r="L64" s="85"/>
      <c r="M64" s="85"/>
      <c r="N64" s="85"/>
      <c r="O64" s="85"/>
      <c r="P64" s="85"/>
      <c r="Q64" s="85"/>
      <c r="R64" s="86"/>
      <c r="S64" s="291" t="s">
        <v>5</v>
      </c>
      <c r="T64" s="292"/>
      <c r="U64" s="292"/>
      <c r="V64" s="293"/>
      <c r="W64" s="66"/>
      <c r="X64" s="2"/>
      <c r="Y64" s="3"/>
      <c r="Z64" s="3"/>
      <c r="AA64" s="199"/>
      <c r="AB64" s="66"/>
      <c r="AC64" s="66"/>
      <c r="AD64" s="91" t="s">
        <v>35</v>
      </c>
      <c r="AE64" s="91" t="s">
        <v>51</v>
      </c>
      <c r="AF64" s="112" t="s">
        <v>180</v>
      </c>
      <c r="AG64" s="112" t="s">
        <v>183</v>
      </c>
      <c r="AH64" s="91" t="s">
        <v>1</v>
      </c>
    </row>
    <row r="65" spans="1:34">
      <c r="A65" s="69" t="s">
        <v>46</v>
      </c>
      <c r="B65" s="68" t="s">
        <v>43</v>
      </c>
      <c r="C65" s="69" t="s">
        <v>49</v>
      </c>
      <c r="D65" s="70" t="s">
        <v>17</v>
      </c>
      <c r="E65" s="87">
        <v>1</v>
      </c>
      <c r="F65" s="240"/>
      <c r="G65" s="179"/>
      <c r="H65" s="179"/>
      <c r="I65" s="179"/>
      <c r="J65" s="179"/>
      <c r="K65" s="179"/>
      <c r="L65" s="179"/>
      <c r="M65" s="179"/>
      <c r="N65" s="179"/>
      <c r="O65" s="179"/>
      <c r="P65" s="179"/>
      <c r="Q65" s="179"/>
      <c r="R65" s="88"/>
      <c r="S65" s="69" t="s">
        <v>2</v>
      </c>
      <c r="T65" s="69" t="s">
        <v>32</v>
      </c>
      <c r="U65" s="69" t="s">
        <v>25</v>
      </c>
      <c r="V65" s="59" t="s">
        <v>104</v>
      </c>
      <c r="W65" s="66"/>
      <c r="X65" s="6"/>
      <c r="Y65" s="3"/>
      <c r="Z65" s="3"/>
      <c r="AA65" s="199"/>
      <c r="AB65" s="66"/>
      <c r="AC65" s="66"/>
      <c r="AD65" s="236" t="s">
        <v>52</v>
      </c>
      <c r="AE65" s="236" t="s">
        <v>52</v>
      </c>
      <c r="AF65" s="72" t="s">
        <v>52</v>
      </c>
      <c r="AG65" s="72" t="s">
        <v>52</v>
      </c>
      <c r="AH65" s="236" t="s">
        <v>53</v>
      </c>
    </row>
    <row r="66" spans="1:34">
      <c r="A66" s="69">
        <v>1</v>
      </c>
      <c r="B66" s="68" t="str">
        <f>DenStatus!C40</f>
        <v>Child Protection</v>
      </c>
      <c r="C66" s="69">
        <v>1</v>
      </c>
      <c r="D66" s="240">
        <v>1</v>
      </c>
      <c r="E66" s="7"/>
      <c r="F66" s="240"/>
      <c r="G66" s="179"/>
      <c r="H66" s="179"/>
      <c r="I66" s="179"/>
      <c r="J66" s="179"/>
      <c r="K66" s="179"/>
      <c r="L66" s="179"/>
      <c r="M66" s="179"/>
      <c r="N66" s="179"/>
      <c r="O66" s="179"/>
      <c r="P66" s="179"/>
      <c r="Q66" s="179"/>
      <c r="R66" s="88"/>
      <c r="S66" s="69">
        <f>COUNTA(E66:R66)</f>
        <v>0</v>
      </c>
      <c r="T66" s="69">
        <f>IF(SUM(AD66:AE66)&gt;=AH66,1,0)</f>
        <v>0</v>
      </c>
      <c r="U66" s="4"/>
      <c r="V66" s="4"/>
      <c r="W66" s="66"/>
      <c r="X66" s="2"/>
      <c r="Y66" s="3"/>
      <c r="Z66" s="3"/>
      <c r="AA66" s="199"/>
      <c r="AB66" s="66"/>
      <c r="AC66" s="66"/>
      <c r="AD66" s="225">
        <f>IF(S66&gt;=C66,1,0)</f>
        <v>0</v>
      </c>
      <c r="AE66" s="225"/>
      <c r="AF66" s="225"/>
      <c r="AG66" s="225"/>
      <c r="AH66" s="225">
        <v>1</v>
      </c>
    </row>
    <row r="67" spans="1:34" ht="13.5" thickBot="1">
      <c r="A67" s="69">
        <f>A66+1</f>
        <v>2</v>
      </c>
      <c r="B67" s="68" t="str">
        <f>DenStatus!C41</f>
        <v>Cyber Chip</v>
      </c>
      <c r="C67" s="69">
        <v>1</v>
      </c>
      <c r="D67" s="240">
        <v>1</v>
      </c>
      <c r="E67" s="8"/>
      <c r="F67" s="183"/>
      <c r="G67" s="184"/>
      <c r="H67" s="184"/>
      <c r="I67" s="184"/>
      <c r="J67" s="184"/>
      <c r="K67" s="184"/>
      <c r="L67" s="184"/>
      <c r="M67" s="184"/>
      <c r="N67" s="184"/>
      <c r="O67" s="184"/>
      <c r="P67" s="184"/>
      <c r="Q67" s="184"/>
      <c r="R67" s="198"/>
      <c r="S67" s="69">
        <f>COUNTA(E67:R67)</f>
        <v>0</v>
      </c>
      <c r="T67" s="69">
        <f>IF(SUM(AD67:AE67)&gt;=AH67,1,0)</f>
        <v>0</v>
      </c>
      <c r="U67" s="4"/>
      <c r="V67" s="4"/>
      <c r="W67" s="66"/>
      <c r="X67" s="2"/>
      <c r="Y67" s="3"/>
      <c r="Z67" s="3"/>
      <c r="AA67" s="199"/>
      <c r="AB67" s="66"/>
      <c r="AC67" s="66"/>
      <c r="AD67" s="225">
        <f>IF(S67&gt;=C67,1,0)</f>
        <v>0</v>
      </c>
      <c r="AE67" s="225"/>
      <c r="AF67" s="225"/>
      <c r="AG67" s="225"/>
      <c r="AH67" s="225">
        <v>1</v>
      </c>
    </row>
    <row r="68" spans="1:34" ht="13.5" thickTop="1">
      <c r="A68" s="218"/>
      <c r="B68" s="72" t="s">
        <v>108</v>
      </c>
      <c r="C68" s="73">
        <f>IF(SUM(T66:T67)&gt;=2,"X",0)</f>
        <v>0</v>
      </c>
      <c r="D68" s="227" t="s">
        <v>212</v>
      </c>
      <c r="E68" s="76"/>
      <c r="F68" s="75"/>
      <c r="G68" s="75"/>
      <c r="H68" s="75"/>
      <c r="I68" s="75"/>
      <c r="J68" s="75"/>
      <c r="K68" s="75"/>
      <c r="L68" s="75"/>
      <c r="M68" s="75"/>
      <c r="N68" s="75"/>
      <c r="O68" s="75"/>
      <c r="P68" s="75"/>
      <c r="Q68" s="75"/>
      <c r="R68" s="75"/>
      <c r="S68" s="75"/>
      <c r="T68" s="75"/>
      <c r="U68" s="5"/>
      <c r="V68" s="89"/>
      <c r="W68" s="66"/>
      <c r="X68" s="2"/>
      <c r="Y68" s="3"/>
      <c r="Z68" s="3"/>
      <c r="AA68" s="199"/>
      <c r="AB68" s="66"/>
      <c r="AC68" s="66"/>
      <c r="AD68" s="66"/>
      <c r="AE68" s="66"/>
      <c r="AF68" s="66"/>
      <c r="AG68" s="66"/>
      <c r="AH68" s="66"/>
    </row>
    <row r="69" spans="1:34">
      <c r="A69" s="66"/>
      <c r="B69" s="77"/>
      <c r="C69" s="78"/>
      <c r="D69" s="76"/>
      <c r="E69" s="76"/>
      <c r="F69" s="76"/>
      <c r="G69" s="76"/>
      <c r="H69" s="76"/>
      <c r="I69" s="76"/>
      <c r="J69" s="76"/>
      <c r="K69" s="76"/>
      <c r="L69" s="76"/>
      <c r="M69" s="76"/>
      <c r="N69" s="76"/>
      <c r="O69" s="76"/>
      <c r="P69" s="76"/>
      <c r="Q69" s="76"/>
      <c r="R69" s="66"/>
      <c r="S69" s="66"/>
      <c r="T69" s="66"/>
      <c r="U69" s="66"/>
      <c r="V69" s="66"/>
      <c r="W69" s="66"/>
      <c r="X69" s="6"/>
      <c r="Y69" s="3"/>
      <c r="Z69" s="3"/>
      <c r="AA69" s="199"/>
      <c r="AB69" s="66"/>
      <c r="AC69" s="66"/>
      <c r="AD69" s="237" t="s">
        <v>101</v>
      </c>
      <c r="AE69" s="232"/>
      <c r="AF69" s="232"/>
      <c r="AG69" s="232"/>
      <c r="AH69" s="218"/>
    </row>
    <row r="70" spans="1:34">
      <c r="A70" s="66"/>
      <c r="B70" s="58" t="s">
        <v>99</v>
      </c>
      <c r="C70" s="69">
        <f>IF(SUM(AD73:AD76)&gt;=SUM(AH73:AH76),"X",0)</f>
        <v>0</v>
      </c>
      <c r="D70" s="76"/>
      <c r="E70" s="76"/>
      <c r="F70" s="76"/>
      <c r="G70" s="76"/>
      <c r="H70" s="76"/>
      <c r="I70" s="76"/>
      <c r="J70" s="76"/>
      <c r="K70" s="76"/>
      <c r="L70" s="76"/>
      <c r="M70" s="76"/>
      <c r="N70" s="76"/>
      <c r="O70" s="76"/>
      <c r="P70" s="76"/>
      <c r="Q70" s="76"/>
      <c r="R70" s="66"/>
      <c r="S70" s="66"/>
      <c r="T70" s="66"/>
      <c r="U70" s="66"/>
      <c r="V70" s="66"/>
      <c r="W70" s="66"/>
      <c r="X70" s="6"/>
      <c r="Y70" s="3"/>
      <c r="Z70" s="3"/>
      <c r="AA70" s="199"/>
      <c r="AB70" s="66"/>
      <c r="AC70" s="66"/>
      <c r="AD70" s="233" t="s">
        <v>27</v>
      </c>
      <c r="AE70" s="234"/>
      <c r="AF70" s="234"/>
      <c r="AG70" s="234"/>
      <c r="AH70" s="235"/>
    </row>
    <row r="71" spans="1:34">
      <c r="A71" s="66"/>
      <c r="B71" s="77"/>
      <c r="C71" s="78"/>
      <c r="D71" s="76"/>
      <c r="E71" s="76"/>
      <c r="F71" s="76"/>
      <c r="G71" s="76"/>
      <c r="H71" s="76"/>
      <c r="I71" s="76"/>
      <c r="J71" s="76"/>
      <c r="K71" s="76"/>
      <c r="L71" s="76"/>
      <c r="M71" s="76"/>
      <c r="N71" s="76"/>
      <c r="O71" s="76"/>
      <c r="P71" s="76"/>
      <c r="Q71" s="76"/>
      <c r="R71" s="66"/>
      <c r="S71" s="66"/>
      <c r="T71" s="66"/>
      <c r="U71" s="66"/>
      <c r="V71" s="66"/>
      <c r="W71" s="66"/>
      <c r="X71" s="66"/>
      <c r="Y71" s="66"/>
      <c r="Z71" s="66"/>
      <c r="AA71" s="66"/>
      <c r="AB71" s="66"/>
      <c r="AC71" s="66"/>
      <c r="AD71" s="91" t="s">
        <v>35</v>
      </c>
      <c r="AE71" s="91" t="s">
        <v>51</v>
      </c>
      <c r="AF71" s="112" t="s">
        <v>180</v>
      </c>
      <c r="AG71" s="112" t="s">
        <v>183</v>
      </c>
      <c r="AH71" s="91" t="s">
        <v>1</v>
      </c>
    </row>
    <row r="72" spans="1:34">
      <c r="A72" s="66"/>
      <c r="B72" s="79"/>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236" t="s">
        <v>52</v>
      </c>
      <c r="AE72" s="236" t="s">
        <v>52</v>
      </c>
      <c r="AF72" s="72" t="s">
        <v>52</v>
      </c>
      <c r="AG72" s="72" t="s">
        <v>52</v>
      </c>
      <c r="AH72" s="236" t="s">
        <v>53</v>
      </c>
    </row>
    <row r="73" spans="1:34">
      <c r="A73" s="80"/>
      <c r="B73" s="81"/>
      <c r="C73" s="81"/>
      <c r="D73" s="81"/>
      <c r="E73" s="81"/>
      <c r="F73" s="81"/>
      <c r="G73" s="81"/>
      <c r="H73" s="81"/>
      <c r="I73" s="81"/>
      <c r="J73" s="81"/>
      <c r="K73" s="81"/>
      <c r="L73" s="81"/>
      <c r="M73" s="81"/>
      <c r="N73" s="81"/>
      <c r="O73" s="81"/>
      <c r="P73" s="81"/>
      <c r="Q73" s="66"/>
      <c r="R73" s="66"/>
      <c r="S73" s="66"/>
      <c r="T73" s="66"/>
      <c r="U73" s="66"/>
      <c r="V73" s="66"/>
      <c r="W73" s="66"/>
      <c r="X73" s="66"/>
      <c r="Y73" s="66"/>
      <c r="Z73" s="66"/>
      <c r="AA73" s="66"/>
      <c r="AB73" s="66"/>
      <c r="AC73" s="79" t="s">
        <v>18</v>
      </c>
      <c r="AD73" s="225">
        <f>IF(C13="X",1,0)</f>
        <v>0</v>
      </c>
      <c r="AE73" s="225"/>
      <c r="AF73" s="225"/>
      <c r="AG73" s="225"/>
      <c r="AH73" s="225">
        <v>1</v>
      </c>
    </row>
    <row r="74" spans="1:34">
      <c r="A74" s="81"/>
      <c r="B74" s="81"/>
      <c r="C74" s="81"/>
      <c r="D74" s="81"/>
      <c r="E74" s="81"/>
      <c r="F74" s="81"/>
      <c r="G74" s="81"/>
      <c r="H74" s="81"/>
      <c r="I74" s="81"/>
      <c r="J74" s="81"/>
      <c r="K74" s="81"/>
      <c r="L74" s="81"/>
      <c r="M74" s="81"/>
      <c r="N74" s="81"/>
      <c r="O74" s="81"/>
      <c r="P74" s="81"/>
      <c r="Q74" s="66"/>
      <c r="R74" s="66"/>
      <c r="S74" s="66"/>
      <c r="T74" s="66"/>
      <c r="U74" s="66"/>
      <c r="V74" s="66"/>
      <c r="W74" s="66"/>
      <c r="X74" s="66"/>
      <c r="Y74" s="66"/>
      <c r="Z74" s="66"/>
      <c r="AA74" s="66"/>
      <c r="AB74" s="66"/>
      <c r="AC74" s="79" t="s">
        <v>102</v>
      </c>
      <c r="AD74" s="225">
        <f>IF(C30="X",1,0)</f>
        <v>0</v>
      </c>
      <c r="AE74" s="225"/>
      <c r="AF74" s="225"/>
      <c r="AG74" s="225"/>
      <c r="AH74" s="225">
        <v>1</v>
      </c>
    </row>
    <row r="75" spans="1:34">
      <c r="A75" s="81"/>
      <c r="B75" s="81"/>
      <c r="C75" s="81"/>
      <c r="D75" s="81"/>
      <c r="E75" s="81"/>
      <c r="F75" s="81"/>
      <c r="G75" s="81"/>
      <c r="H75" s="81"/>
      <c r="I75" s="81"/>
      <c r="J75" s="81"/>
      <c r="K75" s="81"/>
      <c r="L75" s="81"/>
      <c r="M75" s="81"/>
      <c r="N75" s="81"/>
      <c r="O75" s="81"/>
      <c r="P75" s="81"/>
      <c r="Q75" s="66"/>
      <c r="R75" s="66"/>
      <c r="S75" s="66"/>
      <c r="T75" s="66"/>
      <c r="U75" s="66"/>
      <c r="V75" s="66"/>
      <c r="W75" s="66"/>
      <c r="X75" s="66"/>
      <c r="Y75" s="66"/>
      <c r="Z75" s="66"/>
      <c r="AA75" s="66"/>
      <c r="AB75" s="66"/>
      <c r="AC75" s="79" t="s">
        <v>103</v>
      </c>
      <c r="AD75" s="225">
        <f>IF(C61="X",1,0)</f>
        <v>0</v>
      </c>
      <c r="AE75" s="225"/>
      <c r="AF75" s="225"/>
      <c r="AG75" s="225"/>
      <c r="AH75" s="225">
        <v>1</v>
      </c>
    </row>
    <row r="76" spans="1:34">
      <c r="A76" s="81"/>
      <c r="B76" s="81"/>
      <c r="C76" s="78"/>
      <c r="D76" s="81"/>
      <c r="E76" s="81"/>
      <c r="F76" s="81"/>
      <c r="G76" s="81"/>
      <c r="H76" s="81"/>
      <c r="I76" s="81"/>
      <c r="J76" s="81"/>
      <c r="K76" s="81"/>
      <c r="L76" s="81"/>
      <c r="M76" s="81"/>
      <c r="N76" s="81"/>
      <c r="O76" s="81"/>
      <c r="P76" s="81"/>
      <c r="Q76" s="66"/>
      <c r="R76" s="66"/>
      <c r="S76" s="66"/>
      <c r="T76" s="66"/>
      <c r="U76" s="66"/>
      <c r="V76" s="66"/>
      <c r="W76" s="66"/>
      <c r="X76" s="66"/>
      <c r="Y76" s="66"/>
      <c r="Z76" s="66"/>
      <c r="AA76" s="66"/>
      <c r="AB76" s="66"/>
      <c r="AC76" s="79" t="s">
        <v>100</v>
      </c>
      <c r="AD76" s="225">
        <f>IF(C68="X",1,0)</f>
        <v>0</v>
      </c>
      <c r="AE76" s="225"/>
      <c r="AF76" s="225"/>
      <c r="AG76" s="225"/>
      <c r="AH76" s="225">
        <v>1</v>
      </c>
    </row>
  </sheetData>
  <sheetProtection sheet="1" objects="1" scenarios="1"/>
  <mergeCells count="251">
    <mergeCell ref="A18:A19"/>
    <mergeCell ref="B18:B19"/>
    <mergeCell ref="C18:C19"/>
    <mergeCell ref="D18:D19"/>
    <mergeCell ref="S18:S19"/>
    <mergeCell ref="S33:V33"/>
    <mergeCell ref="S4:V4"/>
    <mergeCell ref="S16:V16"/>
    <mergeCell ref="T18:T19"/>
    <mergeCell ref="U18:U19"/>
    <mergeCell ref="V18:V19"/>
    <mergeCell ref="T22:T23"/>
    <mergeCell ref="U22:U23"/>
    <mergeCell ref="V22:V23"/>
    <mergeCell ref="T26:T27"/>
    <mergeCell ref="U26:U27"/>
    <mergeCell ref="V26:V27"/>
    <mergeCell ref="T24:T25"/>
    <mergeCell ref="U24:U25"/>
    <mergeCell ref="V24:V25"/>
    <mergeCell ref="A22:A23"/>
    <mergeCell ref="B22:B23"/>
    <mergeCell ref="C22:C23"/>
    <mergeCell ref="D22:D23"/>
    <mergeCell ref="S22:S23"/>
    <mergeCell ref="A20:A21"/>
    <mergeCell ref="B20:B21"/>
    <mergeCell ref="C20:C21"/>
    <mergeCell ref="D20:D21"/>
    <mergeCell ref="S20:S21"/>
    <mergeCell ref="T20:T21"/>
    <mergeCell ref="U20:U21"/>
    <mergeCell ref="V20:V21"/>
    <mergeCell ref="A26:A27"/>
    <mergeCell ref="B26:B27"/>
    <mergeCell ref="C26:C27"/>
    <mergeCell ref="D26:D27"/>
    <mergeCell ref="S26:S27"/>
    <mergeCell ref="A24:A25"/>
    <mergeCell ref="B24:B25"/>
    <mergeCell ref="C24:C25"/>
    <mergeCell ref="D24:D25"/>
    <mergeCell ref="S24:S25"/>
    <mergeCell ref="AD35:AD36"/>
    <mergeCell ref="AE35:AE36"/>
    <mergeCell ref="AF35:AF36"/>
    <mergeCell ref="AG35:AG36"/>
    <mergeCell ref="AH35:AH36"/>
    <mergeCell ref="AD37:AD38"/>
    <mergeCell ref="A28:A29"/>
    <mergeCell ref="B28:B29"/>
    <mergeCell ref="C28:C29"/>
    <mergeCell ref="D28:D29"/>
    <mergeCell ref="S28:S29"/>
    <mergeCell ref="T28:T29"/>
    <mergeCell ref="U28:U29"/>
    <mergeCell ref="V28:V29"/>
    <mergeCell ref="T35:T36"/>
    <mergeCell ref="U35:U36"/>
    <mergeCell ref="V35:V36"/>
    <mergeCell ref="A37:A38"/>
    <mergeCell ref="B37:B38"/>
    <mergeCell ref="C37:C38"/>
    <mergeCell ref="D37:D38"/>
    <mergeCell ref="S37:S38"/>
    <mergeCell ref="T37:T38"/>
    <mergeCell ref="U37:U38"/>
    <mergeCell ref="V37:V38"/>
    <mergeCell ref="A35:A36"/>
    <mergeCell ref="B35:B36"/>
    <mergeCell ref="C35:C36"/>
    <mergeCell ref="D35:D36"/>
    <mergeCell ref="S35:S36"/>
    <mergeCell ref="AG43:AG44"/>
    <mergeCell ref="AH43:AH44"/>
    <mergeCell ref="AD45:AD46"/>
    <mergeCell ref="T39:T40"/>
    <mergeCell ref="U39:U40"/>
    <mergeCell ref="V39:V40"/>
    <mergeCell ref="A41:A42"/>
    <mergeCell ref="B41:B42"/>
    <mergeCell ref="C41:C42"/>
    <mergeCell ref="D41:D42"/>
    <mergeCell ref="S41:S42"/>
    <mergeCell ref="T41:T42"/>
    <mergeCell ref="U41:U42"/>
    <mergeCell ref="V41:V42"/>
    <mergeCell ref="A39:A40"/>
    <mergeCell ref="B39:B40"/>
    <mergeCell ref="C39:C40"/>
    <mergeCell ref="D39:D40"/>
    <mergeCell ref="S39:S40"/>
    <mergeCell ref="AD41:AD42"/>
    <mergeCell ref="AE41:AE42"/>
    <mergeCell ref="AF41:AF42"/>
    <mergeCell ref="AG41:AG42"/>
    <mergeCell ref="AH41:AH42"/>
    <mergeCell ref="AD49:AD50"/>
    <mergeCell ref="AE49:AE50"/>
    <mergeCell ref="AF49:AF50"/>
    <mergeCell ref="AG49:AG50"/>
    <mergeCell ref="AH49:AH50"/>
    <mergeCell ref="T43:T44"/>
    <mergeCell ref="U43:U44"/>
    <mergeCell ref="V43:V44"/>
    <mergeCell ref="AD43:AD44"/>
    <mergeCell ref="AE43:AE44"/>
    <mergeCell ref="AF43:AF44"/>
    <mergeCell ref="T47:T48"/>
    <mergeCell ref="U47:U48"/>
    <mergeCell ref="V47:V48"/>
    <mergeCell ref="AE45:AE46"/>
    <mergeCell ref="AF45:AF46"/>
    <mergeCell ref="AG45:AG46"/>
    <mergeCell ref="AH45:AH46"/>
    <mergeCell ref="A45:A46"/>
    <mergeCell ref="B45:B46"/>
    <mergeCell ref="C45:C46"/>
    <mergeCell ref="D45:D46"/>
    <mergeCell ref="S45:S46"/>
    <mergeCell ref="T45:T46"/>
    <mergeCell ref="U45:U46"/>
    <mergeCell ref="V45:V46"/>
    <mergeCell ref="A43:A44"/>
    <mergeCell ref="B43:B44"/>
    <mergeCell ref="C43:C44"/>
    <mergeCell ref="D43:D44"/>
    <mergeCell ref="S43:S44"/>
    <mergeCell ref="A49:A50"/>
    <mergeCell ref="B49:B50"/>
    <mergeCell ref="C49:C50"/>
    <mergeCell ref="D49:D50"/>
    <mergeCell ref="S49:S50"/>
    <mergeCell ref="T49:T50"/>
    <mergeCell ref="U49:U50"/>
    <mergeCell ref="V49:V50"/>
    <mergeCell ref="A47:A48"/>
    <mergeCell ref="B47:B48"/>
    <mergeCell ref="C47:C48"/>
    <mergeCell ref="D47:D48"/>
    <mergeCell ref="S47:S48"/>
    <mergeCell ref="AG57:AG58"/>
    <mergeCell ref="AH57:AH58"/>
    <mergeCell ref="T51:T52"/>
    <mergeCell ref="U51:U52"/>
    <mergeCell ref="V51:V52"/>
    <mergeCell ref="A53:A54"/>
    <mergeCell ref="B53:B54"/>
    <mergeCell ref="C53:C54"/>
    <mergeCell ref="D53:D54"/>
    <mergeCell ref="S53:S54"/>
    <mergeCell ref="T53:T54"/>
    <mergeCell ref="U53:U54"/>
    <mergeCell ref="V53:V54"/>
    <mergeCell ref="A51:A52"/>
    <mergeCell ref="B51:B52"/>
    <mergeCell ref="C51:C52"/>
    <mergeCell ref="D51:D52"/>
    <mergeCell ref="S51:S52"/>
    <mergeCell ref="AD51:AD52"/>
    <mergeCell ref="AE51:AE52"/>
    <mergeCell ref="AF51:AF52"/>
    <mergeCell ref="AG51:AG52"/>
    <mergeCell ref="AH51:AH52"/>
    <mergeCell ref="AD53:AD54"/>
    <mergeCell ref="AD59:AD60"/>
    <mergeCell ref="AE59:AE60"/>
    <mergeCell ref="AF59:AF60"/>
    <mergeCell ref="AG59:AG60"/>
    <mergeCell ref="AH59:AH60"/>
    <mergeCell ref="T55:T56"/>
    <mergeCell ref="U55:U56"/>
    <mergeCell ref="V55:V56"/>
    <mergeCell ref="A57:A58"/>
    <mergeCell ref="B57:B58"/>
    <mergeCell ref="C57:C58"/>
    <mergeCell ref="D57:D58"/>
    <mergeCell ref="S57:S58"/>
    <mergeCell ref="T57:T58"/>
    <mergeCell ref="U57:U58"/>
    <mergeCell ref="V57:V58"/>
    <mergeCell ref="A55:A56"/>
    <mergeCell ref="B55:B56"/>
    <mergeCell ref="C55:C56"/>
    <mergeCell ref="D55:D56"/>
    <mergeCell ref="S55:S56"/>
    <mergeCell ref="AD57:AD58"/>
    <mergeCell ref="AE57:AE58"/>
    <mergeCell ref="AF57:AF58"/>
    <mergeCell ref="T59:T60"/>
    <mergeCell ref="U59:U60"/>
    <mergeCell ref="V59:V60"/>
    <mergeCell ref="S64:V64"/>
    <mergeCell ref="A59:A60"/>
    <mergeCell ref="B59:B60"/>
    <mergeCell ref="C59:C60"/>
    <mergeCell ref="D59:D60"/>
    <mergeCell ref="S59:S60"/>
    <mergeCell ref="AE37:AE38"/>
    <mergeCell ref="AF37:AF38"/>
    <mergeCell ref="AG37:AG38"/>
    <mergeCell ref="AH37:AH38"/>
    <mergeCell ref="AD39:AD40"/>
    <mergeCell ref="AE39:AE40"/>
    <mergeCell ref="AF39:AF40"/>
    <mergeCell ref="AG39:AG40"/>
    <mergeCell ref="AH39:AH40"/>
    <mergeCell ref="AD55:AD56"/>
    <mergeCell ref="AE55:AE56"/>
    <mergeCell ref="AF55:AF56"/>
    <mergeCell ref="AG55:AG56"/>
    <mergeCell ref="AH55:AH56"/>
    <mergeCell ref="AD47:AD48"/>
    <mergeCell ref="AE47:AE48"/>
    <mergeCell ref="AF47:AF48"/>
    <mergeCell ref="AG47:AG48"/>
    <mergeCell ref="AH47:AH48"/>
    <mergeCell ref="AE53:AE54"/>
    <mergeCell ref="AF53:AF54"/>
    <mergeCell ref="AG53:AG54"/>
    <mergeCell ref="AH53:AH54"/>
    <mergeCell ref="AD18:AD19"/>
    <mergeCell ref="AE18:AE19"/>
    <mergeCell ref="AF18:AF19"/>
    <mergeCell ref="AG18:AG19"/>
    <mergeCell ref="AH18:AH19"/>
    <mergeCell ref="AD20:AD21"/>
    <mergeCell ref="AE20:AE21"/>
    <mergeCell ref="AF20:AF21"/>
    <mergeCell ref="AG20:AG21"/>
    <mergeCell ref="AH20:AH21"/>
    <mergeCell ref="AD22:AD23"/>
    <mergeCell ref="AE22:AE23"/>
    <mergeCell ref="AF22:AF23"/>
    <mergeCell ref="AG22:AG23"/>
    <mergeCell ref="AH22:AH23"/>
    <mergeCell ref="AD24:AD25"/>
    <mergeCell ref="AE24:AE25"/>
    <mergeCell ref="AF24:AF25"/>
    <mergeCell ref="AG24:AG25"/>
    <mergeCell ref="AH24:AH25"/>
    <mergeCell ref="AD26:AD27"/>
    <mergeCell ref="AE26:AE27"/>
    <mergeCell ref="AF26:AF27"/>
    <mergeCell ref="AG26:AG27"/>
    <mergeCell ref="AH26:AH27"/>
    <mergeCell ref="AD28:AD29"/>
    <mergeCell ref="AE28:AE29"/>
    <mergeCell ref="AF28:AF29"/>
    <mergeCell ref="AG28:AG29"/>
    <mergeCell ref="AH28:AH29"/>
  </mergeCells>
  <conditionalFormatting sqref="R29:R38 I32:J32 E6:E12 I29:K29 E23:J23 E19:I19 R40:R41 E36:J36 E38:J38 R47:R48 E29:H32 E40:K40 E21:H21 R6:R12 C13 K22:L22 R18:R23 E48">
    <cfRule type="cellIs" dxfId="307" priority="31" stopIfTrue="1" operator="greaterThan">
      <formula>0</formula>
    </cfRule>
  </conditionalFormatting>
  <conditionalFormatting sqref="C42">
    <cfRule type="cellIs" dxfId="306" priority="30" stopIfTrue="1" operator="greaterThanOrEqual">
      <formula>1</formula>
    </cfRule>
  </conditionalFormatting>
  <conditionalFormatting sqref="R29:R38 I32:J32 E6:E12 I29:K29 E23:J23 E19:I19 R40:R41 E36:J36 E38:J38 R47:R48 E29:H32 E40:K40 E21:H21 R6:R12 C13 K22:L22 R18:R23 E48">
    <cfRule type="cellIs" dxfId="305" priority="29" stopIfTrue="1" operator="greaterThan">
      <formula>0</formula>
    </cfRule>
  </conditionalFormatting>
  <conditionalFormatting sqref="C42">
    <cfRule type="cellIs" dxfId="304" priority="28" stopIfTrue="1" operator="greaterThanOrEqual">
      <formula>1</formula>
    </cfRule>
  </conditionalFormatting>
  <conditionalFormatting sqref="C76 E42:J42 E25:H25 E46:J46 E54:J54 E27:L27 C70 T66:T67 E66:E67 C68 C30 C13 E19:M19 E29:J29 E6:E12 E21:N21 E23:J23 E36:K36 E38:H38 E40:H40 E44:F44 E48:I48 E52:I52 E60:J60 E50:J50 E56:G56 E58:K58 T6:T12">
    <cfRule type="cellIs" dxfId="303" priority="27" stopIfTrue="1" operator="greaterThan">
      <formula>0</formula>
    </cfRule>
  </conditionalFormatting>
  <conditionalFormatting sqref="C61:C63 C68:C71">
    <cfRule type="cellIs" dxfId="302" priority="26" stopIfTrue="1" operator="greaterThanOrEqual">
      <formula>1</formula>
    </cfRule>
  </conditionalFormatting>
  <conditionalFormatting sqref="I38:M38">
    <cfRule type="cellIs" dxfId="301" priority="25" stopIfTrue="1" operator="greaterThan">
      <formula>0</formula>
    </cfRule>
  </conditionalFormatting>
  <conditionalFormatting sqref="I40:R40">
    <cfRule type="cellIs" dxfId="300" priority="24" stopIfTrue="1" operator="greaterThan">
      <formula>0</formula>
    </cfRule>
  </conditionalFormatting>
  <conditionalFormatting sqref="G44:M44">
    <cfRule type="cellIs" dxfId="299" priority="23" stopIfTrue="1" operator="greaterThan">
      <formula>0</formula>
    </cfRule>
  </conditionalFormatting>
  <conditionalFormatting sqref="J48:K48">
    <cfRule type="cellIs" dxfId="298" priority="22" stopIfTrue="1" operator="greaterThan">
      <formula>0</formula>
    </cfRule>
  </conditionalFormatting>
  <conditionalFormatting sqref="J52">
    <cfRule type="cellIs" dxfId="297" priority="21" stopIfTrue="1" operator="greaterThan">
      <formula>0</formula>
    </cfRule>
  </conditionalFormatting>
  <conditionalFormatting sqref="H56">
    <cfRule type="cellIs" dxfId="296" priority="20" stopIfTrue="1" operator="greaterThan">
      <formula>0</formula>
    </cfRule>
  </conditionalFormatting>
  <conditionalFormatting sqref="T18:T29">
    <cfRule type="cellIs" dxfId="295" priority="19" operator="greaterThan">
      <formula>0</formula>
    </cfRule>
  </conditionalFormatting>
  <conditionalFormatting sqref="T35:T60">
    <cfRule type="cellIs" dxfId="294" priority="18" operator="greaterThan">
      <formula>0</formula>
    </cfRule>
  </conditionalFormatting>
  <conditionalFormatting sqref="C76 E42:J42 E25:H25 E46:J46 E54:J54 E27:L27 C70 T66:T67 E66:E67 C68 C30 C13 E19:M19 E29:J29 E6:E12 E21:N21 E23:J23 E36:K36 E60:J60 E50:J50 E58:K58 T6:T12 E38:M38 E40:R40 E44:M44 E48:K48 E52:J52 E56:H56">
    <cfRule type="cellIs" dxfId="293" priority="17" stopIfTrue="1" operator="greaterThan">
      <formula>0</formula>
    </cfRule>
  </conditionalFormatting>
  <conditionalFormatting sqref="C61:C63 C68:C71">
    <cfRule type="cellIs" dxfId="292" priority="16" stopIfTrue="1" operator="greaterThanOrEqual">
      <formula>1</formula>
    </cfRule>
  </conditionalFormatting>
  <conditionalFormatting sqref="T18:T29 T35:T60">
    <cfRule type="cellIs" dxfId="291" priority="15"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290" priority="14" stopIfTrue="1" operator="greaterThan">
      <formula>0</formula>
    </cfRule>
  </conditionalFormatting>
  <conditionalFormatting sqref="C61:C63 C68:C71">
    <cfRule type="cellIs" dxfId="289" priority="13" stopIfTrue="1" operator="greaterThanOrEqual">
      <formula>1</formula>
    </cfRule>
  </conditionalFormatting>
  <conditionalFormatting sqref="T18:T29 T35:T60">
    <cfRule type="cellIs" dxfId="288" priority="12" operator="greaterThan">
      <formula>0</formula>
    </cfRule>
  </conditionalFormatting>
  <conditionalFormatting sqref="N44">
    <cfRule type="cellIs" dxfId="287" priority="11" stopIfTrue="1" operator="greaterThan">
      <formula>0</formula>
    </cfRule>
  </conditionalFormatting>
  <conditionalFormatting sqref="O44">
    <cfRule type="cellIs" dxfId="286" priority="10" stopIfTrue="1" operator="greaterThan">
      <formula>0</formula>
    </cfRule>
  </conditionalFormatting>
  <conditionalFormatting sqref="P44">
    <cfRule type="cellIs" dxfId="285" priority="9" stopIfTrue="1" operator="greaterThan">
      <formula>0</formula>
    </cfRule>
  </conditionalFormatting>
  <conditionalFormatting sqref="Q44">
    <cfRule type="cellIs" dxfId="284" priority="8" stopIfTrue="1"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283" priority="7" stopIfTrue="1" operator="greaterThan">
      <formula>0</formula>
    </cfRule>
  </conditionalFormatting>
  <conditionalFormatting sqref="C61:C63 C68:C71">
    <cfRule type="cellIs" dxfId="282" priority="6" stopIfTrue="1" operator="greaterThanOrEqual">
      <formula>1</formula>
    </cfRule>
  </conditionalFormatting>
  <conditionalFormatting sqref="T18:T29 T35:T60">
    <cfRule type="cellIs" dxfId="281" priority="5" operator="greaterThan">
      <formula>0</formula>
    </cfRule>
  </conditionalFormatting>
  <conditionalFormatting sqref="N44">
    <cfRule type="cellIs" dxfId="280" priority="4" stopIfTrue="1" operator="greaterThan">
      <formula>0</formula>
    </cfRule>
  </conditionalFormatting>
  <conditionalFormatting sqref="O44">
    <cfRule type="cellIs" dxfId="279" priority="3" stopIfTrue="1" operator="greaterThan">
      <formula>0</formula>
    </cfRule>
  </conditionalFormatting>
  <conditionalFormatting sqref="P44">
    <cfRule type="cellIs" dxfId="278" priority="2" stopIfTrue="1" operator="greaterThan">
      <formula>0</formula>
    </cfRule>
  </conditionalFormatting>
  <conditionalFormatting sqref="Q44">
    <cfRule type="cellIs" dxfId="277" priority="1" stopIfTrue="1" operator="greaterThan">
      <formula>0</formula>
    </cfRule>
  </conditionalFormatting>
  <pageMargins left="0.5" right="0.5" top="0.5" bottom="0.5" header="0.3" footer="0.3"/>
  <pageSetup scale="59" orientation="portrait" horizontalDpi="360" verticalDpi="36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AI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21.140625" style="9" bestFit="1" customWidth="1"/>
    <col min="3" max="3" width="6.7109375" style="9" customWidth="1"/>
    <col min="4" max="4" width="5.28515625" style="9" customWidth="1"/>
    <col min="5" max="18" width="3.7109375" style="9" customWidth="1"/>
    <col min="19" max="19" width="8" style="9" customWidth="1"/>
    <col min="20" max="20" width="7" style="9" customWidth="1"/>
    <col min="21" max="22" width="9.140625" style="9"/>
    <col min="23" max="23" width="4.7109375" style="9" customWidth="1"/>
    <col min="24" max="16384" width="9.140625" style="9"/>
  </cols>
  <sheetData>
    <row r="1" spans="1:34">
      <c r="A1" s="66" t="s">
        <v>45</v>
      </c>
      <c r="B1" s="1" t="s">
        <v>35</v>
      </c>
      <c r="C1" s="66"/>
      <c r="D1" s="66"/>
      <c r="E1" s="66"/>
      <c r="F1" s="66" t="s">
        <v>39</v>
      </c>
      <c r="G1" s="66"/>
      <c r="H1" s="10"/>
      <c r="I1" s="79" t="s">
        <v>156</v>
      </c>
      <c r="J1" s="66"/>
      <c r="K1" s="66"/>
      <c r="L1" s="66"/>
      <c r="M1" s="66"/>
      <c r="N1" s="66"/>
      <c r="O1" s="66"/>
      <c r="P1" s="66"/>
      <c r="Q1" s="66"/>
      <c r="R1" s="76"/>
      <c r="S1" s="66"/>
      <c r="T1" s="66"/>
      <c r="U1" s="66"/>
      <c r="V1" s="66"/>
      <c r="W1" s="66"/>
      <c r="X1" s="66"/>
      <c r="Y1" s="66"/>
      <c r="Z1" s="66"/>
      <c r="AA1" s="66"/>
      <c r="AB1" s="66"/>
      <c r="AC1" s="11" t="s">
        <v>105</v>
      </c>
      <c r="AD1" s="11"/>
      <c r="AE1" s="12"/>
      <c r="AF1" s="12"/>
      <c r="AG1" s="12"/>
      <c r="AH1" s="12"/>
    </row>
    <row r="2" spans="1:34">
      <c r="A2" s="66"/>
      <c r="B2" s="1" t="s">
        <v>40</v>
      </c>
      <c r="C2" s="66"/>
      <c r="D2" s="66"/>
      <c r="E2" s="66"/>
      <c r="F2" s="66"/>
      <c r="G2" s="66"/>
      <c r="H2" s="66"/>
      <c r="I2" s="66"/>
      <c r="J2" s="66"/>
      <c r="K2" s="66"/>
      <c r="L2" s="66"/>
      <c r="M2" s="66"/>
      <c r="N2" s="66"/>
      <c r="O2" s="66"/>
      <c r="P2" s="66"/>
      <c r="Q2" s="66"/>
      <c r="R2" s="66"/>
      <c r="S2" s="66"/>
      <c r="T2" s="82" t="s">
        <v>13</v>
      </c>
      <c r="U2" s="83">
        <f>DenStatus!C2</f>
        <v>40466</v>
      </c>
      <c r="V2" s="83"/>
      <c r="W2" s="66"/>
      <c r="X2" s="66"/>
      <c r="Y2" s="66"/>
      <c r="Z2" s="66"/>
      <c r="AA2" s="66"/>
      <c r="AB2" s="66"/>
      <c r="AC2" s="66"/>
      <c r="AD2" s="231" t="s">
        <v>18</v>
      </c>
      <c r="AE2" s="232"/>
      <c r="AF2" s="232"/>
      <c r="AG2" s="232"/>
      <c r="AH2" s="218"/>
    </row>
    <row r="3" spans="1:34">
      <c r="A3" s="67" t="s">
        <v>106</v>
      </c>
      <c r="B3" s="66"/>
      <c r="C3" s="66"/>
      <c r="D3" s="66"/>
      <c r="E3" s="66"/>
      <c r="F3" s="66"/>
      <c r="G3" s="66"/>
      <c r="H3" s="66"/>
      <c r="I3" s="66"/>
      <c r="J3" s="66"/>
      <c r="K3" s="66"/>
      <c r="L3" s="66"/>
      <c r="M3" s="66"/>
      <c r="N3" s="66"/>
      <c r="O3" s="66"/>
      <c r="P3" s="66"/>
      <c r="Q3" s="66"/>
      <c r="R3" s="66"/>
      <c r="S3" s="66"/>
      <c r="T3" s="66"/>
      <c r="U3" s="66"/>
      <c r="V3" s="66"/>
      <c r="W3" s="66"/>
      <c r="X3" s="32" t="s">
        <v>9</v>
      </c>
      <c r="Y3" s="33"/>
      <c r="Z3" s="33"/>
      <c r="AA3" s="31" t="s">
        <v>25</v>
      </c>
      <c r="AB3" s="66"/>
      <c r="AC3" s="66"/>
      <c r="AD3" s="233" t="s">
        <v>27</v>
      </c>
      <c r="AE3" s="234"/>
      <c r="AF3" s="234"/>
      <c r="AG3" s="234"/>
      <c r="AH3" s="235"/>
    </row>
    <row r="4" spans="1:34">
      <c r="A4" s="68" t="s">
        <v>6</v>
      </c>
      <c r="B4" s="68"/>
      <c r="C4" s="68" t="s">
        <v>8</v>
      </c>
      <c r="D4" s="68"/>
      <c r="E4" s="195" t="s">
        <v>34</v>
      </c>
      <c r="F4" s="85"/>
      <c r="G4" s="85"/>
      <c r="H4" s="85"/>
      <c r="I4" s="85"/>
      <c r="J4" s="85"/>
      <c r="K4" s="85"/>
      <c r="L4" s="85"/>
      <c r="M4" s="85"/>
      <c r="N4" s="85"/>
      <c r="O4" s="85"/>
      <c r="P4" s="85"/>
      <c r="Q4" s="85"/>
      <c r="R4" s="86"/>
      <c r="S4" s="291" t="s">
        <v>5</v>
      </c>
      <c r="T4" s="292"/>
      <c r="U4" s="292"/>
      <c r="V4" s="293"/>
      <c r="W4" s="66"/>
      <c r="X4" s="238" t="s">
        <v>204</v>
      </c>
      <c r="Y4" s="3"/>
      <c r="Z4" s="3"/>
      <c r="AA4" s="199">
        <v>37429</v>
      </c>
      <c r="AB4" s="66"/>
      <c r="AC4" s="66"/>
      <c r="AD4" s="91" t="s">
        <v>35</v>
      </c>
      <c r="AE4" s="91" t="s">
        <v>51</v>
      </c>
      <c r="AF4" s="112" t="s">
        <v>180</v>
      </c>
      <c r="AG4" s="112" t="s">
        <v>181</v>
      </c>
      <c r="AH4" s="91" t="s">
        <v>1</v>
      </c>
    </row>
    <row r="5" spans="1:34">
      <c r="A5" s="69" t="s">
        <v>46</v>
      </c>
      <c r="B5" s="68" t="s">
        <v>43</v>
      </c>
      <c r="C5" s="69" t="s">
        <v>49</v>
      </c>
      <c r="D5" s="70" t="s">
        <v>17</v>
      </c>
      <c r="E5" s="87">
        <v>1</v>
      </c>
      <c r="F5" s="240"/>
      <c r="G5" s="179"/>
      <c r="H5" s="179"/>
      <c r="I5" s="179"/>
      <c r="J5" s="179"/>
      <c r="K5" s="179"/>
      <c r="L5" s="179"/>
      <c r="M5" s="179"/>
      <c r="N5" s="179"/>
      <c r="O5" s="179"/>
      <c r="P5" s="179"/>
      <c r="Q5" s="179"/>
      <c r="R5" s="88"/>
      <c r="S5" s="69" t="s">
        <v>2</v>
      </c>
      <c r="T5" s="69" t="s">
        <v>32</v>
      </c>
      <c r="U5" s="69" t="s">
        <v>25</v>
      </c>
      <c r="V5" s="59" t="s">
        <v>104</v>
      </c>
      <c r="W5" s="66"/>
      <c r="X5" s="238" t="s">
        <v>205</v>
      </c>
      <c r="Y5" s="3"/>
      <c r="Z5" s="3"/>
      <c r="AA5" s="199">
        <v>37429</v>
      </c>
      <c r="AB5" s="66"/>
      <c r="AC5" s="66"/>
      <c r="AD5" s="236" t="s">
        <v>52</v>
      </c>
      <c r="AE5" s="236" t="s">
        <v>52</v>
      </c>
      <c r="AF5" s="72" t="s">
        <v>52</v>
      </c>
      <c r="AG5" s="72" t="s">
        <v>52</v>
      </c>
      <c r="AH5" s="236" t="s">
        <v>53</v>
      </c>
    </row>
    <row r="6" spans="1:34">
      <c r="A6" s="69">
        <v>1</v>
      </c>
      <c r="B6" s="68" t="str">
        <f>DenStatus!C5</f>
        <v>Scout Oath</v>
      </c>
      <c r="C6" s="69">
        <v>1</v>
      </c>
      <c r="D6" s="240">
        <v>1</v>
      </c>
      <c r="E6" s="7"/>
      <c r="F6" s="240"/>
      <c r="G6" s="179"/>
      <c r="H6" s="179"/>
      <c r="I6" s="179"/>
      <c r="J6" s="179"/>
      <c r="K6" s="179"/>
      <c r="L6" s="179"/>
      <c r="M6" s="179"/>
      <c r="N6" s="179"/>
      <c r="O6" s="179"/>
      <c r="P6" s="179"/>
      <c r="Q6" s="179"/>
      <c r="R6" s="88"/>
      <c r="S6" s="69">
        <f t="shared" ref="S6:S12" si="0">COUNTA(E6:R6)</f>
        <v>0</v>
      </c>
      <c r="T6" s="69">
        <f>IF(SUM(AD6:AG6)&gt;=AH6,1,0)</f>
        <v>0</v>
      </c>
      <c r="U6" s="199"/>
      <c r="V6" s="199"/>
      <c r="W6" s="66"/>
      <c r="X6" s="2"/>
      <c r="Y6" s="3"/>
      <c r="Z6" s="3"/>
      <c r="AA6" s="199"/>
      <c r="AB6" s="66"/>
      <c r="AC6" s="66"/>
      <c r="AD6" s="225">
        <f t="shared" ref="AD6:AD12" si="1">IF(S6&gt;=C6,1,0)</f>
        <v>0</v>
      </c>
      <c r="AE6" s="225"/>
      <c r="AF6" s="225"/>
      <c r="AG6" s="225"/>
      <c r="AH6" s="225">
        <v>1</v>
      </c>
    </row>
    <row r="7" spans="1:34">
      <c r="A7" s="69">
        <f t="shared" ref="A7:A12" si="2">A6+1</f>
        <v>2</v>
      </c>
      <c r="B7" s="68" t="str">
        <f>DenStatus!C6</f>
        <v>Scout Law</v>
      </c>
      <c r="C7" s="69">
        <v>1</v>
      </c>
      <c r="D7" s="240">
        <v>1</v>
      </c>
      <c r="E7" s="7"/>
      <c r="F7" s="240"/>
      <c r="G7" s="179"/>
      <c r="H7" s="179"/>
      <c r="I7" s="179"/>
      <c r="J7" s="115"/>
      <c r="K7" s="179"/>
      <c r="L7" s="179"/>
      <c r="M7" s="179"/>
      <c r="N7" s="179"/>
      <c r="O7" s="179"/>
      <c r="P7" s="179"/>
      <c r="Q7" s="179"/>
      <c r="R7" s="88"/>
      <c r="S7" s="69">
        <f t="shared" si="0"/>
        <v>0</v>
      </c>
      <c r="T7" s="69">
        <f t="shared" ref="T7:T12" si="3">IF(SUM(AD7:AG7)&gt;=AH7,1,0)</f>
        <v>0</v>
      </c>
      <c r="U7" s="199"/>
      <c r="V7" s="199"/>
      <c r="W7" s="66"/>
      <c r="X7" s="2"/>
      <c r="Y7" s="3"/>
      <c r="Z7" s="3"/>
      <c r="AA7" s="199"/>
      <c r="AB7" s="66"/>
      <c r="AC7" s="66"/>
      <c r="AD7" s="225">
        <f t="shared" si="1"/>
        <v>0</v>
      </c>
      <c r="AE7" s="225"/>
      <c r="AF7" s="225"/>
      <c r="AG7" s="225"/>
      <c r="AH7" s="225">
        <v>1</v>
      </c>
    </row>
    <row r="8" spans="1:34">
      <c r="A8" s="69">
        <f t="shared" si="2"/>
        <v>3</v>
      </c>
      <c r="B8" s="68" t="str">
        <f>DenStatus!C7</f>
        <v>Cub Scout Sign</v>
      </c>
      <c r="C8" s="69">
        <v>1</v>
      </c>
      <c r="D8" s="240">
        <v>1</v>
      </c>
      <c r="E8" s="7"/>
      <c r="F8" s="240"/>
      <c r="G8" s="179"/>
      <c r="H8" s="179"/>
      <c r="I8" s="179"/>
      <c r="J8" s="179"/>
      <c r="K8" s="179"/>
      <c r="L8" s="179"/>
      <c r="M8" s="179"/>
      <c r="N8" s="179"/>
      <c r="O8" s="179"/>
      <c r="P8" s="179"/>
      <c r="Q8" s="179"/>
      <c r="R8" s="88"/>
      <c r="S8" s="69">
        <f t="shared" si="0"/>
        <v>0</v>
      </c>
      <c r="T8" s="69">
        <f t="shared" si="3"/>
        <v>0</v>
      </c>
      <c r="U8" s="199"/>
      <c r="V8" s="199"/>
      <c r="W8" s="66"/>
      <c r="X8" s="2"/>
      <c r="Y8" s="3"/>
      <c r="Z8" s="3"/>
      <c r="AA8" s="199"/>
      <c r="AB8" s="66"/>
      <c r="AC8" s="66"/>
      <c r="AD8" s="225">
        <f t="shared" si="1"/>
        <v>0</v>
      </c>
      <c r="AE8" s="225"/>
      <c r="AF8" s="225"/>
      <c r="AG8" s="225"/>
      <c r="AH8" s="225">
        <v>1</v>
      </c>
    </row>
    <row r="9" spans="1:34">
      <c r="A9" s="69">
        <f t="shared" si="2"/>
        <v>4</v>
      </c>
      <c r="B9" s="68" t="str">
        <f>DenStatus!C8</f>
        <v>Cub Scout Handshake</v>
      </c>
      <c r="C9" s="69">
        <v>1</v>
      </c>
      <c r="D9" s="240">
        <v>1</v>
      </c>
      <c r="E9" s="7"/>
      <c r="F9" s="240"/>
      <c r="G9" s="179"/>
      <c r="H9" s="179"/>
      <c r="I9" s="179"/>
      <c r="J9" s="179"/>
      <c r="K9" s="179"/>
      <c r="L9" s="179"/>
      <c r="M9" s="179"/>
      <c r="N9" s="179"/>
      <c r="O9" s="179"/>
      <c r="P9" s="179"/>
      <c r="Q9" s="179"/>
      <c r="R9" s="88"/>
      <c r="S9" s="69">
        <f t="shared" si="0"/>
        <v>0</v>
      </c>
      <c r="T9" s="69">
        <f t="shared" si="3"/>
        <v>0</v>
      </c>
      <c r="U9" s="199"/>
      <c r="V9" s="199"/>
      <c r="W9" s="66"/>
      <c r="X9" s="2"/>
      <c r="Y9" s="3"/>
      <c r="Z9" s="3"/>
      <c r="AA9" s="199"/>
      <c r="AB9" s="66"/>
      <c r="AC9" s="66"/>
      <c r="AD9" s="225">
        <f t="shared" si="1"/>
        <v>0</v>
      </c>
      <c r="AE9" s="225"/>
      <c r="AF9" s="225"/>
      <c r="AG9" s="225"/>
      <c r="AH9" s="225">
        <v>1</v>
      </c>
    </row>
    <row r="10" spans="1:34">
      <c r="A10" s="69">
        <f t="shared" si="2"/>
        <v>5</v>
      </c>
      <c r="B10" s="68" t="str">
        <f>DenStatus!C9</f>
        <v>Cub Scout Motto</v>
      </c>
      <c r="C10" s="69">
        <v>1</v>
      </c>
      <c r="D10" s="240">
        <v>1</v>
      </c>
      <c r="E10" s="7"/>
      <c r="F10" s="240"/>
      <c r="G10" s="179"/>
      <c r="H10" s="179"/>
      <c r="I10" s="179"/>
      <c r="J10" s="179"/>
      <c r="K10" s="179"/>
      <c r="L10" s="179"/>
      <c r="M10" s="179"/>
      <c r="N10" s="179"/>
      <c r="O10" s="179"/>
      <c r="P10" s="179"/>
      <c r="Q10" s="179"/>
      <c r="R10" s="88"/>
      <c r="S10" s="69">
        <f t="shared" si="0"/>
        <v>0</v>
      </c>
      <c r="T10" s="69">
        <f t="shared" si="3"/>
        <v>0</v>
      </c>
      <c r="U10" s="199"/>
      <c r="V10" s="199"/>
      <c r="W10" s="66"/>
      <c r="X10" s="2"/>
      <c r="Y10" s="3"/>
      <c r="Z10" s="3"/>
      <c r="AA10" s="199"/>
      <c r="AB10" s="66"/>
      <c r="AC10" s="66"/>
      <c r="AD10" s="225">
        <f t="shared" si="1"/>
        <v>0</v>
      </c>
      <c r="AE10" s="225"/>
      <c r="AF10" s="225"/>
      <c r="AG10" s="225"/>
      <c r="AH10" s="225">
        <v>1</v>
      </c>
    </row>
    <row r="11" spans="1:34">
      <c r="A11" s="69">
        <f t="shared" si="2"/>
        <v>6</v>
      </c>
      <c r="B11" s="68" t="str">
        <f>DenStatus!C10</f>
        <v>Cub Scout Salute</v>
      </c>
      <c r="C11" s="69">
        <v>1</v>
      </c>
      <c r="D11" s="240">
        <v>1</v>
      </c>
      <c r="E11" s="7"/>
      <c r="F11" s="240"/>
      <c r="G11" s="179"/>
      <c r="H11" s="179"/>
      <c r="I11" s="179"/>
      <c r="J11" s="179"/>
      <c r="K11" s="179"/>
      <c r="L11" s="179"/>
      <c r="M11" s="179"/>
      <c r="N11" s="179"/>
      <c r="O11" s="179"/>
      <c r="P11" s="179"/>
      <c r="Q11" s="179"/>
      <c r="R11" s="88"/>
      <c r="S11" s="69">
        <f t="shared" si="0"/>
        <v>0</v>
      </c>
      <c r="T11" s="69">
        <f t="shared" si="3"/>
        <v>0</v>
      </c>
      <c r="U11" s="199"/>
      <c r="V11" s="199"/>
      <c r="W11" s="66"/>
      <c r="X11" s="2"/>
      <c r="Y11" s="3"/>
      <c r="Z11" s="3"/>
      <c r="AA11" s="199"/>
      <c r="AB11" s="66"/>
      <c r="AC11" s="66"/>
      <c r="AD11" s="225">
        <f t="shared" si="1"/>
        <v>0</v>
      </c>
      <c r="AE11" s="225"/>
      <c r="AF11" s="225"/>
      <c r="AG11" s="225"/>
      <c r="AH11" s="225">
        <v>1</v>
      </c>
    </row>
    <row r="12" spans="1:34" ht="13.5" thickBot="1">
      <c r="A12" s="69">
        <f t="shared" si="2"/>
        <v>7</v>
      </c>
      <c r="B12" s="68" t="str">
        <f>DenStatus!C11</f>
        <v>Child Protection</v>
      </c>
      <c r="C12" s="69">
        <v>1</v>
      </c>
      <c r="D12" s="240">
        <v>1</v>
      </c>
      <c r="E12" s="8"/>
      <c r="F12" s="192"/>
      <c r="G12" s="193"/>
      <c r="H12" s="193"/>
      <c r="I12" s="193"/>
      <c r="J12" s="193"/>
      <c r="K12" s="193"/>
      <c r="L12" s="193"/>
      <c r="M12" s="193"/>
      <c r="N12" s="193"/>
      <c r="O12" s="193"/>
      <c r="P12" s="193"/>
      <c r="Q12" s="193"/>
      <c r="R12" s="194"/>
      <c r="S12" s="69">
        <f t="shared" si="0"/>
        <v>0</v>
      </c>
      <c r="T12" s="69">
        <f t="shared" si="3"/>
        <v>0</v>
      </c>
      <c r="U12" s="199"/>
      <c r="V12" s="199"/>
      <c r="W12" s="66"/>
      <c r="X12" s="2"/>
      <c r="Y12" s="3"/>
      <c r="Z12" s="3"/>
      <c r="AA12" s="199"/>
      <c r="AB12" s="66"/>
      <c r="AC12" s="66"/>
      <c r="AD12" s="225">
        <f t="shared" si="1"/>
        <v>0</v>
      </c>
      <c r="AE12" s="225"/>
      <c r="AF12" s="225"/>
      <c r="AG12" s="225"/>
      <c r="AH12" s="225">
        <v>1</v>
      </c>
    </row>
    <row r="13" spans="1:34" ht="13.5" thickTop="1">
      <c r="A13" s="218"/>
      <c r="B13" s="72" t="s">
        <v>89</v>
      </c>
      <c r="C13" s="73">
        <f>IF(SUM(T6:T12)&gt;=7,"X",0)</f>
        <v>0</v>
      </c>
      <c r="D13" s="227" t="s">
        <v>212</v>
      </c>
      <c r="E13" s="76"/>
      <c r="F13" s="75"/>
      <c r="G13" s="75"/>
      <c r="H13" s="75"/>
      <c r="I13" s="75"/>
      <c r="J13" s="75"/>
      <c r="K13" s="75"/>
      <c r="L13" s="75"/>
      <c r="M13" s="75"/>
      <c r="N13" s="75"/>
      <c r="O13" s="75"/>
      <c r="P13" s="75"/>
      <c r="Q13" s="75"/>
      <c r="R13" s="75"/>
      <c r="S13" s="75"/>
      <c r="T13" s="75"/>
      <c r="U13" s="200"/>
      <c r="V13" s="89"/>
      <c r="W13" s="66"/>
      <c r="X13" s="2"/>
      <c r="Y13" s="3"/>
      <c r="Z13" s="3"/>
      <c r="AA13" s="199"/>
      <c r="AB13" s="66"/>
      <c r="AC13" s="66"/>
      <c r="AD13" s="66"/>
      <c r="AE13" s="66"/>
      <c r="AF13" s="66"/>
      <c r="AG13" s="66"/>
      <c r="AH13" s="66"/>
    </row>
    <row r="14" spans="1:34">
      <c r="A14" s="66"/>
      <c r="B14" s="66"/>
      <c r="C14" s="66"/>
      <c r="D14" s="66"/>
      <c r="E14" s="66"/>
      <c r="F14" s="66"/>
      <c r="G14" s="66"/>
      <c r="H14" s="66"/>
      <c r="I14" s="66"/>
      <c r="J14" s="66"/>
      <c r="K14" s="66"/>
      <c r="L14" s="66"/>
      <c r="M14" s="66"/>
      <c r="N14" s="66"/>
      <c r="O14" s="66"/>
      <c r="P14" s="66"/>
      <c r="Q14" s="66"/>
      <c r="R14" s="66"/>
      <c r="S14" s="66"/>
      <c r="T14" s="66"/>
      <c r="U14" s="66"/>
      <c r="V14" s="66"/>
      <c r="W14" s="66"/>
      <c r="X14" s="2"/>
      <c r="Y14" s="3"/>
      <c r="Z14" s="3"/>
      <c r="AA14" s="199"/>
      <c r="AB14" s="66"/>
      <c r="AC14" s="66"/>
      <c r="AD14" s="237" t="s">
        <v>82</v>
      </c>
      <c r="AE14" s="232"/>
      <c r="AF14" s="232"/>
      <c r="AG14" s="232"/>
      <c r="AH14" s="218"/>
    </row>
    <row r="15" spans="1:34">
      <c r="A15" s="74" t="s">
        <v>84</v>
      </c>
      <c r="B15" s="66"/>
      <c r="C15" s="66"/>
      <c r="D15" s="66"/>
      <c r="E15" s="66"/>
      <c r="F15" s="66"/>
      <c r="G15" s="66"/>
      <c r="H15" s="66"/>
      <c r="I15" s="66"/>
      <c r="J15" s="66"/>
      <c r="K15" s="66"/>
      <c r="L15" s="66"/>
      <c r="M15" s="66"/>
      <c r="N15" s="66"/>
      <c r="O15" s="66"/>
      <c r="P15" s="66"/>
      <c r="Q15" s="66"/>
      <c r="R15" s="66"/>
      <c r="S15" s="66"/>
      <c r="T15" s="66"/>
      <c r="U15" s="66"/>
      <c r="V15" s="66"/>
      <c r="W15" s="66"/>
      <c r="X15" s="2"/>
      <c r="Y15" s="3"/>
      <c r="Z15" s="3"/>
      <c r="AA15" s="199"/>
      <c r="AB15" s="66"/>
      <c r="AC15" s="66"/>
      <c r="AD15" s="233" t="s">
        <v>27</v>
      </c>
      <c r="AE15" s="234"/>
      <c r="AF15" s="234"/>
      <c r="AG15" s="234"/>
      <c r="AH15" s="235"/>
    </row>
    <row r="16" spans="1:34">
      <c r="A16" s="58" t="s">
        <v>77</v>
      </c>
      <c r="B16" s="68"/>
      <c r="C16" s="68" t="s">
        <v>8</v>
      </c>
      <c r="D16" s="68"/>
      <c r="E16" s="221" t="s">
        <v>34</v>
      </c>
      <c r="F16" s="85"/>
      <c r="G16" s="85"/>
      <c r="H16" s="85"/>
      <c r="I16" s="85"/>
      <c r="J16" s="85"/>
      <c r="K16" s="85"/>
      <c r="L16" s="85"/>
      <c r="M16" s="85"/>
      <c r="N16" s="85"/>
      <c r="O16" s="85"/>
      <c r="P16" s="85"/>
      <c r="Q16" s="85"/>
      <c r="R16" s="86"/>
      <c r="S16" s="294" t="s">
        <v>80</v>
      </c>
      <c r="T16" s="292"/>
      <c r="U16" s="292"/>
      <c r="V16" s="293"/>
      <c r="W16" s="66"/>
      <c r="X16" s="2"/>
      <c r="Y16" s="3"/>
      <c r="Z16" s="3"/>
      <c r="AA16" s="199"/>
      <c r="AB16" s="66"/>
      <c r="AC16" s="66"/>
      <c r="AD16" s="91" t="s">
        <v>35</v>
      </c>
      <c r="AE16" s="91" t="s">
        <v>51</v>
      </c>
      <c r="AF16" s="112" t="s">
        <v>180</v>
      </c>
      <c r="AG16" s="112" t="s">
        <v>181</v>
      </c>
      <c r="AH16" s="91" t="s">
        <v>1</v>
      </c>
    </row>
    <row r="17" spans="1:35">
      <c r="A17" s="69" t="s">
        <v>46</v>
      </c>
      <c r="B17" s="68" t="s">
        <v>43</v>
      </c>
      <c r="C17" s="69" t="s">
        <v>49</v>
      </c>
      <c r="D17" s="69" t="s">
        <v>17</v>
      </c>
      <c r="E17" s="240"/>
      <c r="F17" s="179"/>
      <c r="G17" s="179"/>
      <c r="H17" s="179"/>
      <c r="I17" s="179"/>
      <c r="J17" s="179"/>
      <c r="K17" s="179"/>
      <c r="L17" s="179"/>
      <c r="M17" s="179"/>
      <c r="N17" s="179"/>
      <c r="O17" s="179"/>
      <c r="P17" s="179"/>
      <c r="Q17" s="179"/>
      <c r="R17" s="88"/>
      <c r="S17" s="73" t="s">
        <v>2</v>
      </c>
      <c r="T17" s="73" t="s">
        <v>32</v>
      </c>
      <c r="U17" s="73" t="s">
        <v>25</v>
      </c>
      <c r="V17" s="59" t="s">
        <v>104</v>
      </c>
      <c r="W17" s="66"/>
      <c r="X17" s="2"/>
      <c r="Y17" s="3"/>
      <c r="Z17" s="3"/>
      <c r="AA17" s="199"/>
      <c r="AB17" s="66"/>
      <c r="AC17" s="66"/>
      <c r="AD17" s="236" t="s">
        <v>52</v>
      </c>
      <c r="AE17" s="236" t="s">
        <v>52</v>
      </c>
      <c r="AF17" s="72" t="s">
        <v>52</v>
      </c>
      <c r="AG17" s="72" t="s">
        <v>52</v>
      </c>
      <c r="AH17" s="236" t="s">
        <v>53</v>
      </c>
    </row>
    <row r="18" spans="1:35">
      <c r="A18" s="258">
        <v>1</v>
      </c>
      <c r="B18" s="296" t="str">
        <f>DenStatus!C15</f>
        <v>Call of the Wild</v>
      </c>
      <c r="C18" s="258">
        <v>8</v>
      </c>
      <c r="D18" s="258">
        <v>12</v>
      </c>
      <c r="E18" s="60" t="s">
        <v>166</v>
      </c>
      <c r="F18" s="60" t="s">
        <v>167</v>
      </c>
      <c r="G18" s="60" t="s">
        <v>174</v>
      </c>
      <c r="H18" s="60" t="s">
        <v>175</v>
      </c>
      <c r="I18" s="87">
        <v>2</v>
      </c>
      <c r="J18" s="60" t="s">
        <v>162</v>
      </c>
      <c r="K18" s="60" t="s">
        <v>163</v>
      </c>
      <c r="L18" s="60" t="s">
        <v>177</v>
      </c>
      <c r="M18" s="92" t="s">
        <v>164</v>
      </c>
      <c r="N18" s="92" t="s">
        <v>165</v>
      </c>
      <c r="O18" s="92">
        <v>5</v>
      </c>
      <c r="P18" s="92">
        <v>6</v>
      </c>
      <c r="Q18" s="181"/>
      <c r="R18" s="182"/>
      <c r="S18" s="258">
        <f>COUNTA(E19:R19)</f>
        <v>0</v>
      </c>
      <c r="T18" s="258">
        <f>IF(SUM(AD18:AG19)&gt;=AH18,1,0)</f>
        <v>0</v>
      </c>
      <c r="U18" s="277"/>
      <c r="V18" s="277"/>
      <c r="W18" s="66"/>
      <c r="X18" s="2"/>
      <c r="Y18" s="3"/>
      <c r="Z18" s="3"/>
      <c r="AA18" s="199"/>
      <c r="AB18" s="66"/>
      <c r="AC18" s="66"/>
      <c r="AD18" s="258">
        <f>IF(COUNTA(E19:H19)&gt;=1,1,0)</f>
        <v>0</v>
      </c>
      <c r="AE18" s="256">
        <f>IF(COUNTA(I19:N19)&gt;=6,1,0)</f>
        <v>0</v>
      </c>
      <c r="AF18" s="256">
        <f>IF(COUNTA(O19:P19)&gt;=1,1,0)</f>
        <v>0</v>
      </c>
      <c r="AG18" s="256"/>
      <c r="AH18" s="258">
        <v>3</v>
      </c>
    </row>
    <row r="19" spans="1:35" ht="13.5" thickBot="1">
      <c r="A19" s="295"/>
      <c r="B19" s="297"/>
      <c r="C19" s="295"/>
      <c r="D19" s="303"/>
      <c r="E19" s="196"/>
      <c r="F19" s="196"/>
      <c r="G19" s="196"/>
      <c r="H19" s="196"/>
      <c r="I19" s="196"/>
      <c r="J19" s="196"/>
      <c r="K19" s="196"/>
      <c r="L19" s="196"/>
      <c r="M19" s="196"/>
      <c r="N19" s="196"/>
      <c r="O19" s="196"/>
      <c r="P19" s="196"/>
      <c r="Q19" s="78"/>
      <c r="R19" s="202"/>
      <c r="S19" s="299"/>
      <c r="T19" s="303"/>
      <c r="U19" s="270"/>
      <c r="V19" s="270"/>
      <c r="W19" s="66"/>
      <c r="X19" s="2"/>
      <c r="Y19" s="3"/>
      <c r="Z19" s="3"/>
      <c r="AA19" s="199"/>
      <c r="AB19" s="66"/>
      <c r="AC19" s="66"/>
      <c r="AD19" s="257"/>
      <c r="AE19" s="257"/>
      <c r="AF19" s="257"/>
      <c r="AG19" s="257"/>
      <c r="AH19" s="257"/>
    </row>
    <row r="20" spans="1:35">
      <c r="A20" s="259">
        <f>A18+1</f>
        <v>2</v>
      </c>
      <c r="B20" s="298" t="str">
        <f>DenStatus!C16</f>
        <v>Council Fire</v>
      </c>
      <c r="C20" s="259">
        <v>3</v>
      </c>
      <c r="D20" s="259">
        <v>7</v>
      </c>
      <c r="E20" s="203">
        <v>1</v>
      </c>
      <c r="F20" s="203">
        <v>2</v>
      </c>
      <c r="G20" s="204">
        <v>3</v>
      </c>
      <c r="H20" s="204">
        <v>4</v>
      </c>
      <c r="I20" s="204">
        <v>5</v>
      </c>
      <c r="J20" s="204">
        <v>6</v>
      </c>
      <c r="K20" s="203">
        <v>7</v>
      </c>
      <c r="L20" s="206"/>
      <c r="M20" s="206"/>
      <c r="N20" s="206"/>
      <c r="O20" s="206"/>
      <c r="P20" s="206"/>
      <c r="Q20" s="206"/>
      <c r="R20" s="207"/>
      <c r="S20" s="259">
        <f>COUNTA(E21:R21)</f>
        <v>0</v>
      </c>
      <c r="T20" s="259">
        <f>IF(SUM(AD20:AG21)&gt;=AH20,1,0)</f>
        <v>0</v>
      </c>
      <c r="U20" s="272"/>
      <c r="V20" s="272"/>
      <c r="W20" s="66"/>
      <c r="X20" s="2"/>
      <c r="Y20" s="3"/>
      <c r="Z20" s="3"/>
      <c r="AA20" s="199"/>
      <c r="AB20" s="66"/>
      <c r="AC20" s="66"/>
      <c r="AD20" s="259">
        <f>IF(COUNTA(E21:F21)&gt;=2,1,0)</f>
        <v>0</v>
      </c>
      <c r="AE20" s="256">
        <f>IF(COUNTA(G21:K21)&gt;=1,1,0)</f>
        <v>0</v>
      </c>
      <c r="AF20" s="256"/>
      <c r="AG20" s="256"/>
      <c r="AH20" s="259">
        <v>2</v>
      </c>
    </row>
    <row r="21" spans="1:35" ht="13.5" thickBot="1">
      <c r="A21" s="257"/>
      <c r="B21" s="290"/>
      <c r="C21" s="276"/>
      <c r="D21" s="257"/>
      <c r="E21" s="208"/>
      <c r="F21" s="208"/>
      <c r="G21" s="208"/>
      <c r="H21" s="208"/>
      <c r="I21" s="208"/>
      <c r="J21" s="208"/>
      <c r="K21" s="208"/>
      <c r="L21" s="210"/>
      <c r="M21" s="210"/>
      <c r="N21" s="210"/>
      <c r="O21" s="210"/>
      <c r="P21" s="210"/>
      <c r="Q21" s="210"/>
      <c r="R21" s="211"/>
      <c r="S21" s="276"/>
      <c r="T21" s="304"/>
      <c r="U21" s="273"/>
      <c r="V21" s="273"/>
      <c r="W21" s="66"/>
      <c r="X21" s="2"/>
      <c r="Y21" s="3"/>
      <c r="Z21" s="3"/>
      <c r="AA21" s="199"/>
      <c r="AB21" s="66"/>
      <c r="AC21" s="66"/>
      <c r="AD21" s="257"/>
      <c r="AE21" s="257"/>
      <c r="AF21" s="257"/>
      <c r="AG21" s="257"/>
      <c r="AH21" s="257"/>
    </row>
    <row r="22" spans="1:35">
      <c r="A22" s="259">
        <f>A20+1</f>
        <v>3</v>
      </c>
      <c r="B22" s="298" t="str">
        <f>DenStatus!C17</f>
        <v>Duty to God Footsteps</v>
      </c>
      <c r="C22" s="259">
        <v>3</v>
      </c>
      <c r="D22" s="259">
        <v>6</v>
      </c>
      <c r="E22" s="204">
        <v>1</v>
      </c>
      <c r="F22" s="204">
        <v>2</v>
      </c>
      <c r="G22" s="204">
        <v>3</v>
      </c>
      <c r="H22" s="204">
        <v>4</v>
      </c>
      <c r="I22" s="204">
        <v>5</v>
      </c>
      <c r="J22" s="204">
        <v>6</v>
      </c>
      <c r="K22" s="205"/>
      <c r="L22" s="206"/>
      <c r="M22" s="206"/>
      <c r="N22" s="206"/>
      <c r="O22" s="206"/>
      <c r="P22" s="206"/>
      <c r="Q22" s="206"/>
      <c r="R22" s="207"/>
      <c r="S22" s="259">
        <f>COUNTA(E23:R23)</f>
        <v>0</v>
      </c>
      <c r="T22" s="259">
        <f>IF(SUM(AD22:AG23)&gt;=AH22,1,0)</f>
        <v>0</v>
      </c>
      <c r="U22" s="272"/>
      <c r="V22" s="272"/>
      <c r="W22" s="66"/>
      <c r="X22" s="2"/>
      <c r="Y22" s="3"/>
      <c r="Z22" s="3"/>
      <c r="AA22" s="199"/>
      <c r="AB22" s="66"/>
      <c r="AC22" s="66"/>
      <c r="AD22" s="259">
        <f>IF(COUNTA(E23:F23)&gt;=1,1,0)</f>
        <v>0</v>
      </c>
      <c r="AE22" s="260">
        <f>IF(COUNTA(G23:J23)&gt;=2,1,0)</f>
        <v>0</v>
      </c>
      <c r="AF22" s="256"/>
      <c r="AG22" s="256"/>
      <c r="AH22" s="259">
        <v>2</v>
      </c>
    </row>
    <row r="23" spans="1:35" ht="13.5" thickBot="1">
      <c r="A23" s="257"/>
      <c r="B23" s="299"/>
      <c r="C23" s="276"/>
      <c r="D23" s="257"/>
      <c r="E23" s="208"/>
      <c r="F23" s="208"/>
      <c r="G23" s="208"/>
      <c r="H23" s="208"/>
      <c r="I23" s="208"/>
      <c r="J23" s="208"/>
      <c r="K23" s="212"/>
      <c r="L23" s="213"/>
      <c r="M23" s="213"/>
      <c r="N23" s="213"/>
      <c r="O23" s="213"/>
      <c r="P23" s="213"/>
      <c r="Q23" s="213"/>
      <c r="R23" s="214"/>
      <c r="S23" s="276"/>
      <c r="T23" s="304"/>
      <c r="U23" s="273"/>
      <c r="V23" s="273"/>
      <c r="W23" s="66"/>
      <c r="X23" s="2"/>
      <c r="Y23" s="3"/>
      <c r="Z23" s="3"/>
      <c r="AA23" s="199"/>
      <c r="AB23" s="66"/>
      <c r="AC23" s="66"/>
      <c r="AD23" s="257"/>
      <c r="AE23" s="261"/>
      <c r="AF23" s="257"/>
      <c r="AG23" s="257"/>
      <c r="AH23" s="257"/>
      <c r="AI23" s="219"/>
    </row>
    <row r="24" spans="1:35">
      <c r="A24" s="259">
        <f>A22+1</f>
        <v>4</v>
      </c>
      <c r="B24" s="298" t="str">
        <f>DenStatus!C18</f>
        <v>Howling at the Moon</v>
      </c>
      <c r="C24" s="259">
        <v>4</v>
      </c>
      <c r="D24" s="259">
        <v>4</v>
      </c>
      <c r="E24" s="204">
        <v>1</v>
      </c>
      <c r="F24" s="204">
        <v>2</v>
      </c>
      <c r="G24" s="204">
        <v>3</v>
      </c>
      <c r="H24" s="204">
        <v>4</v>
      </c>
      <c r="I24" s="215"/>
      <c r="J24" s="216"/>
      <c r="K24" s="216"/>
      <c r="L24" s="216"/>
      <c r="M24" s="216"/>
      <c r="N24" s="216"/>
      <c r="O24" s="216"/>
      <c r="P24" s="216"/>
      <c r="Q24" s="216"/>
      <c r="R24" s="217"/>
      <c r="S24" s="259">
        <f>COUNTA(E25:R25)</f>
        <v>0</v>
      </c>
      <c r="T24" s="259">
        <f>IF(SUM(AD24:AG25)&gt;=AH24,1,0)</f>
        <v>0</v>
      </c>
      <c r="U24" s="272"/>
      <c r="V24" s="272"/>
      <c r="W24" s="66"/>
      <c r="X24" s="2"/>
      <c r="Y24" s="3"/>
      <c r="Z24" s="3"/>
      <c r="AA24" s="199"/>
      <c r="AB24" s="66"/>
      <c r="AC24" s="66"/>
      <c r="AD24" s="259">
        <f>IF(COUNTA(E25:H25)&gt;=4,1,0)</f>
        <v>0</v>
      </c>
      <c r="AE24" s="256"/>
      <c r="AF24" s="256"/>
      <c r="AG24" s="256"/>
      <c r="AH24" s="259">
        <v>1</v>
      </c>
    </row>
    <row r="25" spans="1:35" ht="13.5" thickBot="1">
      <c r="A25" s="257"/>
      <c r="B25" s="290"/>
      <c r="C25" s="276"/>
      <c r="D25" s="257"/>
      <c r="E25" s="208"/>
      <c r="F25" s="208"/>
      <c r="G25" s="208"/>
      <c r="H25" s="208"/>
      <c r="I25" s="209"/>
      <c r="J25" s="210"/>
      <c r="K25" s="210"/>
      <c r="L25" s="210"/>
      <c r="M25" s="210"/>
      <c r="N25" s="210"/>
      <c r="O25" s="210"/>
      <c r="P25" s="210"/>
      <c r="Q25" s="210"/>
      <c r="R25" s="211"/>
      <c r="S25" s="276"/>
      <c r="T25" s="304"/>
      <c r="U25" s="273"/>
      <c r="V25" s="273"/>
      <c r="W25" s="66"/>
      <c r="X25" s="2"/>
      <c r="Y25" s="3"/>
      <c r="Z25" s="3"/>
      <c r="AA25" s="199"/>
      <c r="AB25" s="66"/>
      <c r="AC25" s="66"/>
      <c r="AD25" s="257"/>
      <c r="AE25" s="257"/>
      <c r="AF25" s="257"/>
      <c r="AG25" s="257"/>
      <c r="AH25" s="257"/>
    </row>
    <row r="26" spans="1:35">
      <c r="A26" s="259">
        <f>A24+1</f>
        <v>5</v>
      </c>
      <c r="B26" s="298" t="str">
        <f>DenStatus!C19</f>
        <v>Paws on the Path</v>
      </c>
      <c r="C26" s="259">
        <v>5</v>
      </c>
      <c r="D26" s="259">
        <v>7</v>
      </c>
      <c r="E26" s="203">
        <v>1</v>
      </c>
      <c r="F26" s="203">
        <v>2</v>
      </c>
      <c r="G26" s="203">
        <v>3</v>
      </c>
      <c r="H26" s="203">
        <v>4</v>
      </c>
      <c r="I26" s="203">
        <v>5</v>
      </c>
      <c r="J26" s="203">
        <v>6</v>
      </c>
      <c r="K26" s="203">
        <v>7</v>
      </c>
      <c r="L26" s="205"/>
      <c r="M26" s="206"/>
      <c r="N26" s="206"/>
      <c r="O26" s="206"/>
      <c r="P26" s="206"/>
      <c r="Q26" s="206"/>
      <c r="R26" s="207"/>
      <c r="S26" s="259">
        <f>COUNTA(E27:R27)</f>
        <v>0</v>
      </c>
      <c r="T26" s="259">
        <f>IF(SUM(AD26:AG27)&gt;=AH26,1,0)</f>
        <v>0</v>
      </c>
      <c r="U26" s="272"/>
      <c r="V26" s="272"/>
      <c r="W26" s="66"/>
      <c r="X26" s="2"/>
      <c r="Y26" s="3"/>
      <c r="Z26" s="3"/>
      <c r="AA26" s="199"/>
      <c r="AB26" s="66"/>
      <c r="AC26" s="66"/>
      <c r="AD26" s="259">
        <f>IF(COUNTA(E27:I27)&gt;=5,1,0)</f>
        <v>0</v>
      </c>
      <c r="AE26" s="256"/>
      <c r="AF26" s="256"/>
      <c r="AG26" s="256"/>
      <c r="AH26" s="259">
        <v>1</v>
      </c>
    </row>
    <row r="27" spans="1:35" ht="13.5" thickBot="1">
      <c r="A27" s="257"/>
      <c r="B27" s="290"/>
      <c r="C27" s="276"/>
      <c r="D27" s="257"/>
      <c r="E27" s="208"/>
      <c r="F27" s="208"/>
      <c r="G27" s="208"/>
      <c r="H27" s="208"/>
      <c r="I27" s="208"/>
      <c r="J27" s="208"/>
      <c r="K27" s="208"/>
      <c r="L27" s="209"/>
      <c r="M27" s="213"/>
      <c r="N27" s="210"/>
      <c r="O27" s="210"/>
      <c r="P27" s="210"/>
      <c r="Q27" s="210"/>
      <c r="R27" s="214"/>
      <c r="S27" s="276"/>
      <c r="T27" s="304"/>
      <c r="U27" s="273"/>
      <c r="V27" s="273"/>
      <c r="W27" s="66"/>
      <c r="X27" s="2"/>
      <c r="Y27" s="3"/>
      <c r="Z27" s="3"/>
      <c r="AA27" s="199"/>
      <c r="AB27" s="66"/>
      <c r="AC27" s="66"/>
      <c r="AD27" s="257"/>
      <c r="AE27" s="257"/>
      <c r="AF27" s="257"/>
      <c r="AG27" s="257"/>
      <c r="AH27" s="257"/>
    </row>
    <row r="28" spans="1:35">
      <c r="A28" s="268">
        <f>A26+1</f>
        <v>6</v>
      </c>
      <c r="B28" s="298" t="str">
        <f>DenStatus!C20</f>
        <v>Running with the Pack</v>
      </c>
      <c r="C28" s="268">
        <v>6</v>
      </c>
      <c r="D28" s="268">
        <v>6</v>
      </c>
      <c r="E28" s="73">
        <v>1</v>
      </c>
      <c r="F28" s="94">
        <v>2</v>
      </c>
      <c r="G28" s="94">
        <v>3</v>
      </c>
      <c r="H28" s="94">
        <v>4</v>
      </c>
      <c r="I28" s="94">
        <v>5</v>
      </c>
      <c r="J28" s="94">
        <v>6</v>
      </c>
      <c r="K28" s="201"/>
      <c r="L28" s="78"/>
      <c r="M28" s="78"/>
      <c r="N28" s="78"/>
      <c r="O28" s="78"/>
      <c r="P28" s="78"/>
      <c r="Q28" s="78"/>
      <c r="R28" s="62"/>
      <c r="S28" s="268">
        <f>COUNTA(E29:R29)</f>
        <v>0</v>
      </c>
      <c r="T28" s="259">
        <f>IF(SUM(AD28:AG29)&gt;=AH28,1,0)</f>
        <v>0</v>
      </c>
      <c r="U28" s="270"/>
      <c r="V28" s="270"/>
      <c r="W28" s="66"/>
      <c r="X28" s="2"/>
      <c r="Y28" s="3"/>
      <c r="Z28" s="3"/>
      <c r="AA28" s="199"/>
      <c r="AB28" s="66"/>
      <c r="AC28" s="66"/>
      <c r="AD28" s="259">
        <f>IF(COUNTA(E29:J29)&gt;=6,1,0)</f>
        <v>0</v>
      </c>
      <c r="AE28" s="256"/>
      <c r="AF28" s="256"/>
      <c r="AG28" s="256"/>
      <c r="AH28" s="259">
        <v>1</v>
      </c>
    </row>
    <row r="29" spans="1:35" ht="13.5" thickBot="1">
      <c r="A29" s="300"/>
      <c r="B29" s="301"/>
      <c r="C29" s="282"/>
      <c r="D29" s="269"/>
      <c r="E29" s="93"/>
      <c r="F29" s="93"/>
      <c r="G29" s="93"/>
      <c r="H29" s="93"/>
      <c r="I29" s="93"/>
      <c r="J29" s="93"/>
      <c r="K29" s="183"/>
      <c r="L29" s="184"/>
      <c r="M29" s="184"/>
      <c r="N29" s="184"/>
      <c r="O29" s="184"/>
      <c r="P29" s="184"/>
      <c r="Q29" s="184"/>
      <c r="R29" s="185"/>
      <c r="S29" s="305"/>
      <c r="T29" s="302"/>
      <c r="U29" s="271"/>
      <c r="V29" s="271"/>
      <c r="W29" s="66"/>
      <c r="X29" s="2"/>
      <c r="Y29" s="3"/>
      <c r="Z29" s="3"/>
      <c r="AA29" s="199"/>
      <c r="AB29" s="66"/>
      <c r="AC29" s="66"/>
      <c r="AD29" s="257"/>
      <c r="AE29" s="257"/>
      <c r="AF29" s="257"/>
      <c r="AG29" s="257"/>
      <c r="AH29" s="257"/>
    </row>
    <row r="30" spans="1:35" ht="13.5" thickTop="1">
      <c r="A30" s="218"/>
      <c r="B30" s="72" t="s">
        <v>90</v>
      </c>
      <c r="C30" s="73">
        <f>IF(SUM(T18:T29)&gt;=6,"X",0)</f>
        <v>0</v>
      </c>
      <c r="D30" s="227" t="s">
        <v>212</v>
      </c>
      <c r="E30" s="75"/>
      <c r="F30" s="75"/>
      <c r="G30" s="75"/>
      <c r="H30" s="75"/>
      <c r="I30" s="75"/>
      <c r="J30" s="75"/>
      <c r="K30" s="75"/>
      <c r="L30" s="75"/>
      <c r="M30" s="75"/>
      <c r="N30" s="75"/>
      <c r="O30" s="75"/>
      <c r="P30" s="75"/>
      <c r="Q30" s="75"/>
      <c r="R30" s="75"/>
      <c r="S30" s="75"/>
      <c r="T30" s="75"/>
      <c r="U30" s="200"/>
      <c r="V30" s="89"/>
      <c r="W30" s="66"/>
      <c r="X30" s="6"/>
      <c r="Y30" s="3"/>
      <c r="Z30" s="3"/>
      <c r="AA30" s="199"/>
      <c r="AB30" s="66"/>
      <c r="AC30" s="66"/>
      <c r="AD30" s="66"/>
      <c r="AE30" s="66"/>
      <c r="AF30" s="66"/>
      <c r="AG30" s="66"/>
      <c r="AH30" s="66"/>
    </row>
    <row r="31" spans="1:35">
      <c r="A31" s="66"/>
      <c r="B31" s="66"/>
      <c r="C31" s="66"/>
      <c r="D31" s="66"/>
      <c r="E31" s="66"/>
      <c r="F31" s="66"/>
      <c r="G31" s="66"/>
      <c r="H31" s="66"/>
      <c r="I31" s="66"/>
      <c r="J31" s="66"/>
      <c r="K31" s="66"/>
      <c r="L31" s="66"/>
      <c r="M31" s="66"/>
      <c r="N31" s="66"/>
      <c r="O31" s="66"/>
      <c r="P31" s="66"/>
      <c r="Q31" s="66"/>
      <c r="R31" s="66"/>
      <c r="S31" s="66"/>
      <c r="T31" s="66"/>
      <c r="U31" s="66"/>
      <c r="V31" s="66"/>
      <c r="W31" s="66"/>
      <c r="X31" s="2"/>
      <c r="Y31" s="3"/>
      <c r="Z31" s="3"/>
      <c r="AA31" s="199"/>
      <c r="AB31" s="66"/>
      <c r="AC31" s="66"/>
      <c r="AD31" s="237" t="s">
        <v>83</v>
      </c>
      <c r="AE31" s="232"/>
      <c r="AF31" s="232"/>
      <c r="AG31" s="232"/>
      <c r="AH31" s="218"/>
    </row>
    <row r="32" spans="1:35">
      <c r="A32" s="74" t="s">
        <v>85</v>
      </c>
      <c r="B32" s="66"/>
      <c r="C32" s="66"/>
      <c r="D32" s="66"/>
      <c r="E32" s="66"/>
      <c r="F32" s="66"/>
      <c r="G32" s="66"/>
      <c r="H32" s="66"/>
      <c r="I32" s="66"/>
      <c r="J32" s="66"/>
      <c r="K32" s="66"/>
      <c r="L32" s="66"/>
      <c r="M32" s="66"/>
      <c r="N32" s="66"/>
      <c r="O32" s="66"/>
      <c r="P32" s="66"/>
      <c r="Q32" s="66"/>
      <c r="R32" s="66"/>
      <c r="S32" s="66"/>
      <c r="T32" s="66"/>
      <c r="U32" s="66"/>
      <c r="V32" s="66"/>
      <c r="W32" s="66"/>
      <c r="X32" s="2"/>
      <c r="Y32" s="3"/>
      <c r="Z32" s="3"/>
      <c r="AA32" s="199"/>
      <c r="AB32" s="66"/>
      <c r="AC32" s="66"/>
      <c r="AD32" s="233" t="s">
        <v>27</v>
      </c>
      <c r="AE32" s="234"/>
      <c r="AF32" s="234"/>
      <c r="AG32" s="234"/>
      <c r="AH32" s="235"/>
    </row>
    <row r="33" spans="1:34">
      <c r="A33" s="58" t="s">
        <v>78</v>
      </c>
      <c r="B33" s="68"/>
      <c r="C33" s="58" t="s">
        <v>79</v>
      </c>
      <c r="D33" s="68"/>
      <c r="E33" s="221" t="s">
        <v>34</v>
      </c>
      <c r="F33" s="85"/>
      <c r="G33" s="85"/>
      <c r="H33" s="85"/>
      <c r="I33" s="85"/>
      <c r="J33" s="85"/>
      <c r="K33" s="85"/>
      <c r="L33" s="85"/>
      <c r="M33" s="85"/>
      <c r="N33" s="85"/>
      <c r="O33" s="85"/>
      <c r="P33" s="85"/>
      <c r="Q33" s="85"/>
      <c r="R33" s="86"/>
      <c r="S33" s="294" t="s">
        <v>81</v>
      </c>
      <c r="T33" s="292"/>
      <c r="U33" s="292"/>
      <c r="V33" s="293"/>
      <c r="W33" s="66"/>
      <c r="X33" s="2"/>
      <c r="Y33" s="3"/>
      <c r="Z33" s="3"/>
      <c r="AA33" s="199"/>
      <c r="AB33" s="66"/>
      <c r="AC33" s="66"/>
      <c r="AD33" s="91" t="s">
        <v>35</v>
      </c>
      <c r="AE33" s="91" t="s">
        <v>51</v>
      </c>
      <c r="AF33" s="112" t="s">
        <v>180</v>
      </c>
      <c r="AG33" s="112" t="s">
        <v>181</v>
      </c>
      <c r="AH33" s="91" t="s">
        <v>1</v>
      </c>
    </row>
    <row r="34" spans="1:34">
      <c r="A34" s="69" t="s">
        <v>46</v>
      </c>
      <c r="B34" s="68" t="s">
        <v>43</v>
      </c>
      <c r="C34" s="69" t="s">
        <v>49</v>
      </c>
      <c r="D34" s="69" t="s">
        <v>17</v>
      </c>
      <c r="E34" s="240"/>
      <c r="F34" s="179"/>
      <c r="G34" s="179"/>
      <c r="H34" s="179"/>
      <c r="I34" s="179"/>
      <c r="J34" s="179"/>
      <c r="K34" s="179"/>
      <c r="L34" s="179"/>
      <c r="M34" s="179"/>
      <c r="N34" s="179"/>
      <c r="O34" s="179"/>
      <c r="P34" s="179"/>
      <c r="Q34" s="179"/>
      <c r="R34" s="88"/>
      <c r="S34" s="69" t="s">
        <v>2</v>
      </c>
      <c r="T34" s="69" t="s">
        <v>32</v>
      </c>
      <c r="U34" s="69" t="s">
        <v>25</v>
      </c>
      <c r="V34" s="59" t="s">
        <v>104</v>
      </c>
      <c r="W34" s="66"/>
      <c r="X34" s="2"/>
      <c r="Y34" s="3"/>
      <c r="Z34" s="3"/>
      <c r="AA34" s="199"/>
      <c r="AB34" s="66"/>
      <c r="AC34" s="66"/>
      <c r="AD34" s="236" t="s">
        <v>52</v>
      </c>
      <c r="AE34" s="236" t="s">
        <v>52</v>
      </c>
      <c r="AF34" s="72" t="s">
        <v>52</v>
      </c>
      <c r="AG34" s="72" t="s">
        <v>52</v>
      </c>
      <c r="AH34" s="236" t="s">
        <v>53</v>
      </c>
    </row>
    <row r="35" spans="1:34" ht="13.5" thickBot="1">
      <c r="A35" s="258">
        <v>1</v>
      </c>
      <c r="B35" s="289" t="str">
        <f>DenStatus!C24</f>
        <v>Adventures in Coins</v>
      </c>
      <c r="C35" s="285">
        <v>5</v>
      </c>
      <c r="D35" s="285">
        <v>7</v>
      </c>
      <c r="E35" s="69">
        <v>1</v>
      </c>
      <c r="F35" s="69">
        <v>2</v>
      </c>
      <c r="G35" s="69">
        <v>3</v>
      </c>
      <c r="H35" s="69">
        <v>4</v>
      </c>
      <c r="I35" s="69">
        <v>5</v>
      </c>
      <c r="J35" s="69">
        <v>6</v>
      </c>
      <c r="K35" s="69">
        <v>7</v>
      </c>
      <c r="L35" s="180"/>
      <c r="M35" s="181"/>
      <c r="N35" s="181"/>
      <c r="O35" s="181"/>
      <c r="P35" s="181"/>
      <c r="Q35" s="181"/>
      <c r="R35" s="182"/>
      <c r="S35" s="258">
        <f>COUNTA(E36:R36)</f>
        <v>0</v>
      </c>
      <c r="T35" s="258">
        <f>IF(SUM(AD35:AG36)&gt;=AH35,1,0)</f>
        <v>0</v>
      </c>
      <c r="U35" s="277"/>
      <c r="V35" s="279"/>
      <c r="W35" s="66"/>
      <c r="X35" s="2"/>
      <c r="Y35" s="3"/>
      <c r="Z35" s="3"/>
      <c r="AA35" s="199"/>
      <c r="AB35" s="66"/>
      <c r="AC35" s="66"/>
      <c r="AD35" s="264">
        <f>IF(COUNTA(E36:H36)&gt;=4,1,0)</f>
        <v>0</v>
      </c>
      <c r="AE35" s="267">
        <f>IF(COUNTA(I36:K36)&gt;=1,1,0)</f>
        <v>0</v>
      </c>
      <c r="AF35" s="267"/>
      <c r="AG35" s="267"/>
      <c r="AH35" s="264">
        <v>2</v>
      </c>
    </row>
    <row r="36" spans="1:34" ht="13.5" thickBot="1">
      <c r="A36" s="276"/>
      <c r="B36" s="290"/>
      <c r="C36" s="257"/>
      <c r="D36" s="257"/>
      <c r="E36" s="208"/>
      <c r="F36" s="208"/>
      <c r="G36" s="208"/>
      <c r="H36" s="208"/>
      <c r="I36" s="208"/>
      <c r="J36" s="208"/>
      <c r="K36" s="208"/>
      <c r="L36" s="209"/>
      <c r="M36" s="210"/>
      <c r="N36" s="213"/>
      <c r="O36" s="213"/>
      <c r="P36" s="213"/>
      <c r="Q36" s="210"/>
      <c r="R36" s="211"/>
      <c r="S36" s="276"/>
      <c r="T36" s="276"/>
      <c r="U36" s="278"/>
      <c r="V36" s="280"/>
      <c r="W36" s="66"/>
      <c r="X36" s="2"/>
      <c r="Y36" s="3"/>
      <c r="Z36" s="3"/>
      <c r="AA36" s="199"/>
      <c r="AB36" s="66"/>
      <c r="AC36" s="66"/>
      <c r="AD36" s="263"/>
      <c r="AE36" s="263"/>
      <c r="AF36" s="263"/>
      <c r="AG36" s="263"/>
      <c r="AH36" s="263"/>
    </row>
    <row r="37" spans="1:34" ht="13.5" thickBot="1">
      <c r="A37" s="259">
        <f>A35+1</f>
        <v>2</v>
      </c>
      <c r="B37" s="287" t="str">
        <f>DenStatus!C25</f>
        <v>Air of the Wolf</v>
      </c>
      <c r="C37" s="260">
        <v>4</v>
      </c>
      <c r="D37" s="260">
        <v>9</v>
      </c>
      <c r="E37" s="204" t="s">
        <v>166</v>
      </c>
      <c r="F37" s="204" t="s">
        <v>167</v>
      </c>
      <c r="G37" s="204" t="s">
        <v>174</v>
      </c>
      <c r="H37" s="204" t="s">
        <v>175</v>
      </c>
      <c r="I37" s="204" t="s">
        <v>168</v>
      </c>
      <c r="J37" s="204" t="s">
        <v>169</v>
      </c>
      <c r="K37" s="204" t="s">
        <v>170</v>
      </c>
      <c r="L37" s="204" t="s">
        <v>171</v>
      </c>
      <c r="M37" s="204" t="s">
        <v>179</v>
      </c>
      <c r="N37" s="215"/>
      <c r="O37" s="216"/>
      <c r="P37" s="216"/>
      <c r="Q37" s="206"/>
      <c r="R37" s="207"/>
      <c r="S37" s="259">
        <f>COUNTA(E38:R38)</f>
        <v>0</v>
      </c>
      <c r="T37" s="259">
        <f>IF(SUM(AD37:AG38)&gt;=AH37,1,0)</f>
        <v>0</v>
      </c>
      <c r="U37" s="272"/>
      <c r="V37" s="272"/>
      <c r="W37" s="66"/>
      <c r="X37" s="2"/>
      <c r="Y37" s="3"/>
      <c r="Z37" s="3"/>
      <c r="AA37" s="199"/>
      <c r="AB37" s="66"/>
      <c r="AC37" s="66"/>
      <c r="AD37" s="265">
        <f>IF(COUNTA(E38:H38)&gt;=2,1,0)</f>
        <v>0</v>
      </c>
      <c r="AE37" s="262">
        <f>IF(COUNTA(I38:M38)&gt;=2,1,0)</f>
        <v>0</v>
      </c>
      <c r="AF37" s="262"/>
      <c r="AG37" s="262"/>
      <c r="AH37" s="265">
        <v>2</v>
      </c>
    </row>
    <row r="38" spans="1:34" ht="13.5" thickBot="1">
      <c r="A38" s="276"/>
      <c r="B38" s="288"/>
      <c r="C38" s="276"/>
      <c r="D38" s="276"/>
      <c r="E38" s="208"/>
      <c r="F38" s="208"/>
      <c r="G38" s="208"/>
      <c r="H38" s="208"/>
      <c r="I38" s="208"/>
      <c r="J38" s="208"/>
      <c r="K38" s="208"/>
      <c r="L38" s="208"/>
      <c r="M38" s="208"/>
      <c r="N38" s="209"/>
      <c r="O38" s="210"/>
      <c r="P38" s="210"/>
      <c r="Q38" s="210"/>
      <c r="R38" s="211"/>
      <c r="S38" s="276"/>
      <c r="T38" s="276"/>
      <c r="U38" s="273"/>
      <c r="V38" s="273"/>
      <c r="W38" s="66"/>
      <c r="X38" s="2"/>
      <c r="Y38" s="3"/>
      <c r="Z38" s="3"/>
      <c r="AA38" s="199"/>
      <c r="AB38" s="66"/>
      <c r="AC38" s="66"/>
      <c r="AD38" s="263"/>
      <c r="AE38" s="263"/>
      <c r="AF38" s="263"/>
      <c r="AG38" s="263"/>
      <c r="AH38" s="263"/>
    </row>
    <row r="39" spans="1:34" ht="13.5" thickBot="1">
      <c r="A39" s="259">
        <f>A37+1</f>
        <v>3</v>
      </c>
      <c r="B39" s="287" t="str">
        <f>DenStatus!C26</f>
        <v>Code of the Wolf</v>
      </c>
      <c r="C39" s="260">
        <v>5</v>
      </c>
      <c r="D39" s="260">
        <v>14</v>
      </c>
      <c r="E39" s="204" t="s">
        <v>166</v>
      </c>
      <c r="F39" s="204" t="s">
        <v>167</v>
      </c>
      <c r="G39" s="204" t="s">
        <v>174</v>
      </c>
      <c r="H39" s="204" t="s">
        <v>175</v>
      </c>
      <c r="I39" s="204" t="s">
        <v>176</v>
      </c>
      <c r="J39" s="204" t="s">
        <v>168</v>
      </c>
      <c r="K39" s="204" t="s">
        <v>169</v>
      </c>
      <c r="L39" s="204" t="s">
        <v>170</v>
      </c>
      <c r="M39" s="204" t="s">
        <v>162</v>
      </c>
      <c r="N39" s="204" t="s">
        <v>163</v>
      </c>
      <c r="O39" s="204" t="s">
        <v>177</v>
      </c>
      <c r="P39" s="204" t="s">
        <v>164</v>
      </c>
      <c r="Q39" s="204" t="s">
        <v>165</v>
      </c>
      <c r="R39" s="204" t="s">
        <v>178</v>
      </c>
      <c r="S39" s="259">
        <f>COUNTA(E40:R40)</f>
        <v>0</v>
      </c>
      <c r="T39" s="259">
        <f>IF(SUM(AD39:AG40)&gt;=AH39,1,0)</f>
        <v>0</v>
      </c>
      <c r="U39" s="272"/>
      <c r="V39" s="272"/>
      <c r="W39" s="66"/>
      <c r="X39" s="2"/>
      <c r="Y39" s="3"/>
      <c r="Z39" s="3"/>
      <c r="AA39" s="199"/>
      <c r="AB39" s="66"/>
      <c r="AC39" s="66"/>
      <c r="AD39" s="265">
        <f>IF(COUNTA(E40:I40)&gt;=2,1,0)</f>
        <v>0</v>
      </c>
      <c r="AE39" s="265">
        <f>IF(COUNTA(J40:L40)&gt;=1,1,0)</f>
        <v>0</v>
      </c>
      <c r="AF39" s="265">
        <f>IF(COUNTA(M40:O40)&gt;=1,1,0)</f>
        <v>0</v>
      </c>
      <c r="AG39" s="265">
        <f>IF(COUNTA(P40:R40)&gt;=1,1,0)</f>
        <v>0</v>
      </c>
      <c r="AH39" s="265">
        <v>4</v>
      </c>
    </row>
    <row r="40" spans="1:34" ht="13.5" thickBot="1">
      <c r="A40" s="276"/>
      <c r="B40" s="288"/>
      <c r="C40" s="276"/>
      <c r="D40" s="276"/>
      <c r="E40" s="208"/>
      <c r="F40" s="208"/>
      <c r="G40" s="208"/>
      <c r="H40" s="208"/>
      <c r="I40" s="208"/>
      <c r="J40" s="208"/>
      <c r="K40" s="208"/>
      <c r="L40" s="208"/>
      <c r="M40" s="208"/>
      <c r="N40" s="208"/>
      <c r="O40" s="208"/>
      <c r="P40" s="208"/>
      <c r="Q40" s="208"/>
      <c r="R40" s="208"/>
      <c r="S40" s="276"/>
      <c r="T40" s="276"/>
      <c r="U40" s="273"/>
      <c r="V40" s="273"/>
      <c r="W40" s="66"/>
      <c r="X40" s="2"/>
      <c r="Y40" s="3"/>
      <c r="Z40" s="3"/>
      <c r="AA40" s="199"/>
      <c r="AB40" s="66"/>
      <c r="AC40" s="66"/>
      <c r="AD40" s="263"/>
      <c r="AE40" s="263"/>
      <c r="AF40" s="263"/>
      <c r="AG40" s="263"/>
      <c r="AH40" s="263"/>
    </row>
    <row r="41" spans="1:34" ht="13.5" thickBot="1">
      <c r="A41" s="259">
        <f>A39+1</f>
        <v>4</v>
      </c>
      <c r="B41" s="287" t="str">
        <f>DenStatus!C27</f>
        <v>Collections &amp; Hobbies</v>
      </c>
      <c r="C41" s="260">
        <v>4</v>
      </c>
      <c r="D41" s="260">
        <v>6</v>
      </c>
      <c r="E41" s="204">
        <v>1</v>
      </c>
      <c r="F41" s="204">
        <v>2</v>
      </c>
      <c r="G41" s="204" t="s">
        <v>162</v>
      </c>
      <c r="H41" s="204" t="s">
        <v>163</v>
      </c>
      <c r="I41" s="204" t="s">
        <v>164</v>
      </c>
      <c r="J41" s="204" t="s">
        <v>165</v>
      </c>
      <c r="K41" s="205"/>
      <c r="L41" s="206"/>
      <c r="M41" s="206"/>
      <c r="N41" s="206"/>
      <c r="O41" s="206"/>
      <c r="P41" s="206"/>
      <c r="Q41" s="206"/>
      <c r="R41" s="207"/>
      <c r="S41" s="259">
        <f>COUNTA(E42:R42)</f>
        <v>0</v>
      </c>
      <c r="T41" s="259">
        <f>IF(SUM(AD41:AG42)&gt;=AH41,1,0)</f>
        <v>0</v>
      </c>
      <c r="U41" s="272"/>
      <c r="V41" s="272"/>
      <c r="W41" s="66"/>
      <c r="X41" s="2"/>
      <c r="Y41" s="3"/>
      <c r="Z41" s="3"/>
      <c r="AA41" s="199"/>
      <c r="AB41" s="66"/>
      <c r="AC41" s="66"/>
      <c r="AD41" s="265">
        <f>IF(COUNTA(E42:F42)&gt;=2,1,0)</f>
        <v>0</v>
      </c>
      <c r="AE41" s="262">
        <f>IF(COUNTA(G42:H42)&gt;=1,1,0)</f>
        <v>0</v>
      </c>
      <c r="AF41" s="262">
        <f>IF(COUNTA(I42:J42)&gt;=1,1,0)</f>
        <v>0</v>
      </c>
      <c r="AG41" s="262"/>
      <c r="AH41" s="265">
        <v>3</v>
      </c>
    </row>
    <row r="42" spans="1:34" ht="13.5" thickBot="1">
      <c r="A42" s="276"/>
      <c r="B42" s="288"/>
      <c r="C42" s="276"/>
      <c r="D42" s="276"/>
      <c r="E42" s="208"/>
      <c r="F42" s="208"/>
      <c r="G42" s="208"/>
      <c r="H42" s="208"/>
      <c r="I42" s="208"/>
      <c r="J42" s="208"/>
      <c r="K42" s="209"/>
      <c r="L42" s="210"/>
      <c r="M42" s="210"/>
      <c r="N42" s="210"/>
      <c r="O42" s="210"/>
      <c r="P42" s="210"/>
      <c r="Q42" s="210"/>
      <c r="R42" s="211"/>
      <c r="S42" s="276"/>
      <c r="T42" s="276"/>
      <c r="U42" s="273"/>
      <c r="V42" s="273"/>
      <c r="W42" s="66"/>
      <c r="X42" s="2"/>
      <c r="Y42" s="3"/>
      <c r="Z42" s="3"/>
      <c r="AA42" s="199"/>
      <c r="AB42" s="66"/>
      <c r="AC42" s="66"/>
      <c r="AD42" s="263"/>
      <c r="AE42" s="263"/>
      <c r="AF42" s="263"/>
      <c r="AG42" s="263"/>
      <c r="AH42" s="263"/>
    </row>
    <row r="43" spans="1:34" ht="13.5" thickBot="1">
      <c r="A43" s="259">
        <f>A41+1</f>
        <v>5</v>
      </c>
      <c r="B43" s="287" t="str">
        <f>DenStatus!C28</f>
        <v>Cubs Who Care</v>
      </c>
      <c r="C43" s="286" t="s">
        <v>210</v>
      </c>
      <c r="D43" s="260">
        <v>13</v>
      </c>
      <c r="E43" s="203">
        <v>1</v>
      </c>
      <c r="F43" s="204">
        <v>2</v>
      </c>
      <c r="G43" s="204">
        <v>3</v>
      </c>
      <c r="H43" s="204" t="s">
        <v>164</v>
      </c>
      <c r="I43" s="204" t="s">
        <v>165</v>
      </c>
      <c r="J43" s="204" t="s">
        <v>178</v>
      </c>
      <c r="K43" s="204" t="s">
        <v>207</v>
      </c>
      <c r="L43" s="204" t="s">
        <v>208</v>
      </c>
      <c r="M43" s="204" t="s">
        <v>209</v>
      </c>
      <c r="N43" s="204">
        <v>5</v>
      </c>
      <c r="O43" s="204">
        <v>6</v>
      </c>
      <c r="P43" s="204">
        <v>7</v>
      </c>
      <c r="Q43" s="204">
        <v>8</v>
      </c>
      <c r="R43" s="207"/>
      <c r="S43" s="259">
        <f>COUNTA(E44:R44)</f>
        <v>0</v>
      </c>
      <c r="T43" s="259">
        <f>IF(SUM(AD43:AG44)&gt;=AH43,1,0)</f>
        <v>0</v>
      </c>
      <c r="U43" s="272"/>
      <c r="V43" s="272"/>
      <c r="W43" s="66"/>
      <c r="X43" s="2"/>
      <c r="Y43" s="3"/>
      <c r="Z43" s="3"/>
      <c r="AA43" s="199"/>
      <c r="AB43" s="66"/>
      <c r="AC43" s="66"/>
      <c r="AD43" s="265">
        <f>COUNTA(E44:G44)</f>
        <v>0</v>
      </c>
      <c r="AE43" s="265">
        <f>IF(COUNTA(H44:M44)&gt;=3,1,0)</f>
        <v>0</v>
      </c>
      <c r="AF43" s="262">
        <f>COUNTA(N44:Q44)</f>
        <v>0</v>
      </c>
      <c r="AG43" s="262"/>
      <c r="AH43" s="265">
        <v>4</v>
      </c>
    </row>
    <row r="44" spans="1:34" ht="13.5" thickBot="1">
      <c r="A44" s="276"/>
      <c r="B44" s="288"/>
      <c r="C44" s="276"/>
      <c r="D44" s="276"/>
      <c r="E44" s="208"/>
      <c r="F44" s="208"/>
      <c r="G44" s="208"/>
      <c r="H44" s="208"/>
      <c r="I44" s="208"/>
      <c r="J44" s="208"/>
      <c r="K44" s="208"/>
      <c r="L44" s="208"/>
      <c r="M44" s="208"/>
      <c r="N44" s="208"/>
      <c r="O44" s="208"/>
      <c r="P44" s="208"/>
      <c r="Q44" s="208"/>
      <c r="R44" s="211"/>
      <c r="S44" s="276"/>
      <c r="T44" s="276"/>
      <c r="U44" s="273"/>
      <c r="V44" s="273"/>
      <c r="W44" s="66"/>
      <c r="X44" s="2"/>
      <c r="Y44" s="3"/>
      <c r="Z44" s="3"/>
      <c r="AA44" s="199"/>
      <c r="AB44" s="66"/>
      <c r="AC44" s="66"/>
      <c r="AD44" s="263"/>
      <c r="AE44" s="263"/>
      <c r="AF44" s="263"/>
      <c r="AG44" s="263"/>
      <c r="AH44" s="263"/>
    </row>
    <row r="45" spans="1:34" ht="13.5" thickBot="1">
      <c r="A45" s="259">
        <f>A43+1</f>
        <v>6</v>
      </c>
      <c r="B45" s="287" t="str">
        <f>DenStatus!C29</f>
        <v>Digging in the Past</v>
      </c>
      <c r="C45" s="260">
        <v>4</v>
      </c>
      <c r="D45" s="260">
        <v>5</v>
      </c>
      <c r="E45" s="204">
        <v>1</v>
      </c>
      <c r="F45" s="204">
        <v>2</v>
      </c>
      <c r="G45" s="204" t="s">
        <v>162</v>
      </c>
      <c r="H45" s="204" t="s">
        <v>163</v>
      </c>
      <c r="I45" s="204">
        <v>4</v>
      </c>
      <c r="J45" s="205"/>
      <c r="K45" s="206"/>
      <c r="L45" s="206"/>
      <c r="M45" s="206"/>
      <c r="N45" s="206"/>
      <c r="O45" s="206"/>
      <c r="P45" s="206"/>
      <c r="Q45" s="206"/>
      <c r="R45" s="207"/>
      <c r="S45" s="259">
        <f>COUNTA(E46:R46)</f>
        <v>0</v>
      </c>
      <c r="T45" s="259">
        <f>IF(SUM(AD45:AG46)&gt;=AH45,1,0)</f>
        <v>0</v>
      </c>
      <c r="U45" s="274"/>
      <c r="V45" s="274"/>
      <c r="W45" s="66"/>
      <c r="X45" s="2"/>
      <c r="Y45" s="3"/>
      <c r="Z45" s="3"/>
      <c r="AA45" s="199"/>
      <c r="AB45" s="66"/>
      <c r="AC45" s="66"/>
      <c r="AD45" s="265">
        <f>IF(COUNTA(E46:F46)&gt;=2,1,0)</f>
        <v>0</v>
      </c>
      <c r="AE45" s="262">
        <f>IF(COUNTA(G46:H46)&gt;=1,1,0)</f>
        <v>0</v>
      </c>
      <c r="AF45" s="266">
        <f>IF(COUNTA(I46)&gt;=1,1,0)</f>
        <v>0</v>
      </c>
      <c r="AG45" s="262"/>
      <c r="AH45" s="265">
        <v>3</v>
      </c>
    </row>
    <row r="46" spans="1:34" ht="13.5" thickBot="1">
      <c r="A46" s="276"/>
      <c r="B46" s="288"/>
      <c r="C46" s="276"/>
      <c r="D46" s="276"/>
      <c r="E46" s="208"/>
      <c r="F46" s="208"/>
      <c r="G46" s="208"/>
      <c r="H46" s="208"/>
      <c r="I46" s="208"/>
      <c r="J46" s="209"/>
      <c r="K46" s="210"/>
      <c r="L46" s="210"/>
      <c r="M46" s="210"/>
      <c r="N46" s="210"/>
      <c r="O46" s="210"/>
      <c r="P46" s="210"/>
      <c r="Q46" s="210"/>
      <c r="R46" s="211"/>
      <c r="S46" s="276"/>
      <c r="T46" s="276"/>
      <c r="U46" s="273"/>
      <c r="V46" s="273"/>
      <c r="W46" s="66"/>
      <c r="X46" s="2"/>
      <c r="Y46" s="3"/>
      <c r="Z46" s="3"/>
      <c r="AA46" s="199"/>
      <c r="AB46" s="66"/>
      <c r="AC46" s="66"/>
      <c r="AD46" s="263"/>
      <c r="AE46" s="263"/>
      <c r="AF46" s="263"/>
      <c r="AG46" s="263"/>
      <c r="AH46" s="263"/>
    </row>
    <row r="47" spans="1:34" ht="13.5" thickBot="1">
      <c r="A47" s="259">
        <f>A45+1</f>
        <v>7</v>
      </c>
      <c r="B47" s="287" t="str">
        <f>DenStatus!C30</f>
        <v>Finding Your Way</v>
      </c>
      <c r="C47" s="260">
        <v>6</v>
      </c>
      <c r="D47" s="260">
        <v>6</v>
      </c>
      <c r="E47" s="204" t="s">
        <v>166</v>
      </c>
      <c r="F47" s="204" t="s">
        <v>167</v>
      </c>
      <c r="G47" s="204" t="s">
        <v>168</v>
      </c>
      <c r="H47" s="204" t="s">
        <v>169</v>
      </c>
      <c r="I47" s="204">
        <v>3</v>
      </c>
      <c r="J47" s="203">
        <v>4</v>
      </c>
      <c r="K47" s="205"/>
      <c r="L47" s="206"/>
      <c r="M47" s="206"/>
      <c r="N47" s="206"/>
      <c r="O47" s="206"/>
      <c r="P47" s="206"/>
      <c r="Q47" s="206"/>
      <c r="R47" s="207"/>
      <c r="S47" s="259">
        <f>COUNTA(E48:R48)</f>
        <v>0</v>
      </c>
      <c r="T47" s="259">
        <f>IF(SUM(AD47:AG48)&gt;=AH47,1,0)</f>
        <v>0</v>
      </c>
      <c r="U47" s="272"/>
      <c r="V47" s="272"/>
      <c r="W47" s="66"/>
      <c r="X47" s="2"/>
      <c r="Y47" s="3"/>
      <c r="Z47" s="3"/>
      <c r="AA47" s="199"/>
      <c r="AB47" s="66"/>
      <c r="AC47" s="66"/>
      <c r="AD47" s="265">
        <f>IF(COUNTA(E48:J48)&gt;=6,1,0)</f>
        <v>0</v>
      </c>
      <c r="AE47" s="262"/>
      <c r="AF47" s="262"/>
      <c r="AG47" s="262"/>
      <c r="AH47" s="265">
        <v>1</v>
      </c>
    </row>
    <row r="48" spans="1:34" ht="13.5" thickBot="1">
      <c r="A48" s="276"/>
      <c r="B48" s="288"/>
      <c r="C48" s="276"/>
      <c r="D48" s="276"/>
      <c r="E48" s="208"/>
      <c r="F48" s="208"/>
      <c r="G48" s="208"/>
      <c r="H48" s="208"/>
      <c r="I48" s="208"/>
      <c r="J48" s="208"/>
      <c r="K48" s="209"/>
      <c r="L48" s="210"/>
      <c r="M48" s="210"/>
      <c r="N48" s="210"/>
      <c r="O48" s="210"/>
      <c r="P48" s="210"/>
      <c r="Q48" s="210"/>
      <c r="R48" s="211"/>
      <c r="S48" s="276"/>
      <c r="T48" s="276"/>
      <c r="U48" s="273"/>
      <c r="V48" s="273"/>
      <c r="W48" s="66"/>
      <c r="X48" s="2"/>
      <c r="Y48" s="3"/>
      <c r="Z48" s="3"/>
      <c r="AA48" s="199"/>
      <c r="AB48" s="66"/>
      <c r="AC48" s="66"/>
      <c r="AD48" s="263"/>
      <c r="AE48" s="263"/>
      <c r="AF48" s="263"/>
      <c r="AG48" s="263"/>
      <c r="AH48" s="263"/>
    </row>
    <row r="49" spans="1:34" ht="13.5" thickBot="1">
      <c r="A49" s="259">
        <f>A47+1</f>
        <v>8</v>
      </c>
      <c r="B49" s="287" t="str">
        <f>DenStatus!C31</f>
        <v>Germs Alive!</v>
      </c>
      <c r="C49" s="260">
        <v>5</v>
      </c>
      <c r="D49" s="260">
        <v>6</v>
      </c>
      <c r="E49" s="203">
        <v>1</v>
      </c>
      <c r="F49" s="203">
        <v>2</v>
      </c>
      <c r="G49" s="203">
        <v>3</v>
      </c>
      <c r="H49" s="203">
        <v>4</v>
      </c>
      <c r="I49" s="203">
        <v>5</v>
      </c>
      <c r="J49" s="203">
        <v>6</v>
      </c>
      <c r="K49" s="205"/>
      <c r="L49" s="206"/>
      <c r="M49" s="206"/>
      <c r="N49" s="206"/>
      <c r="O49" s="206"/>
      <c r="P49" s="206"/>
      <c r="Q49" s="206"/>
      <c r="R49" s="207"/>
      <c r="S49" s="259">
        <f>COUNTA(E50:R50)</f>
        <v>0</v>
      </c>
      <c r="T49" s="259">
        <f>IF(SUM(AD49:AG50)&gt;=AH49,1,0)</f>
        <v>0</v>
      </c>
      <c r="U49" s="272"/>
      <c r="V49" s="272"/>
      <c r="W49" s="66"/>
      <c r="X49" s="2"/>
      <c r="Y49" s="3"/>
      <c r="Z49" s="3"/>
      <c r="AA49" s="199"/>
      <c r="AB49" s="66"/>
      <c r="AC49" s="66"/>
      <c r="AD49" s="265">
        <f>IF(COUNTA(E50:J50)&gt;=5,1,0)</f>
        <v>0</v>
      </c>
      <c r="AE49" s="262"/>
      <c r="AF49" s="262"/>
      <c r="AG49" s="262"/>
      <c r="AH49" s="265">
        <v>1</v>
      </c>
    </row>
    <row r="50" spans="1:34" ht="13.5" thickBot="1">
      <c r="A50" s="276"/>
      <c r="B50" s="288"/>
      <c r="C50" s="276"/>
      <c r="D50" s="276"/>
      <c r="E50" s="208"/>
      <c r="F50" s="208"/>
      <c r="G50" s="208"/>
      <c r="H50" s="208"/>
      <c r="I50" s="208"/>
      <c r="J50" s="208"/>
      <c r="K50" s="209"/>
      <c r="L50" s="210"/>
      <c r="M50" s="210"/>
      <c r="N50" s="210"/>
      <c r="O50" s="210"/>
      <c r="P50" s="210"/>
      <c r="Q50" s="210"/>
      <c r="R50" s="211"/>
      <c r="S50" s="276"/>
      <c r="T50" s="276"/>
      <c r="U50" s="273"/>
      <c r="V50" s="273"/>
      <c r="W50" s="66"/>
      <c r="X50" s="2"/>
      <c r="Y50" s="3"/>
      <c r="Z50" s="3"/>
      <c r="AA50" s="199"/>
      <c r="AB50" s="66"/>
      <c r="AC50" s="66"/>
      <c r="AD50" s="263"/>
      <c r="AE50" s="263"/>
      <c r="AF50" s="263"/>
      <c r="AG50" s="263"/>
      <c r="AH50" s="263"/>
    </row>
    <row r="51" spans="1:34" ht="13.5" thickBot="1">
      <c r="A51" s="259">
        <f>A49+1</f>
        <v>9</v>
      </c>
      <c r="B51" s="287" t="str">
        <f>DenStatus!C32</f>
        <v>Grow Something</v>
      </c>
      <c r="C51" s="260">
        <v>4</v>
      </c>
      <c r="D51" s="260">
        <v>6</v>
      </c>
      <c r="E51" s="203">
        <v>1</v>
      </c>
      <c r="F51" s="203">
        <v>2</v>
      </c>
      <c r="G51" s="203">
        <v>3</v>
      </c>
      <c r="H51" s="204" t="s">
        <v>164</v>
      </c>
      <c r="I51" s="204" t="s">
        <v>165</v>
      </c>
      <c r="J51" s="204" t="s">
        <v>178</v>
      </c>
      <c r="K51" s="205"/>
      <c r="L51" s="206"/>
      <c r="M51" s="206"/>
      <c r="N51" s="206"/>
      <c r="O51" s="206"/>
      <c r="P51" s="206"/>
      <c r="Q51" s="206"/>
      <c r="R51" s="207"/>
      <c r="S51" s="259">
        <f>COUNTA(E52:R52)</f>
        <v>0</v>
      </c>
      <c r="T51" s="259">
        <f>IF(SUM(AD51:AG52)&gt;=AH51,1,0)</f>
        <v>0</v>
      </c>
      <c r="U51" s="272"/>
      <c r="V51" s="272"/>
      <c r="W51" s="66"/>
      <c r="X51" s="2"/>
      <c r="Y51" s="3"/>
      <c r="Z51" s="3"/>
      <c r="AA51" s="199"/>
      <c r="AB51" s="66"/>
      <c r="AC51" s="66"/>
      <c r="AD51" s="265">
        <f>IF(COUNTA(E52:G52)&gt;=3,1,0)</f>
        <v>0</v>
      </c>
      <c r="AE51" s="275">
        <f>IF(COUNTA(H52:J52)&gt;=1,1,0)</f>
        <v>0</v>
      </c>
      <c r="AF51" s="262"/>
      <c r="AG51" s="262"/>
      <c r="AH51" s="265">
        <v>2</v>
      </c>
    </row>
    <row r="52" spans="1:34" ht="13.5" thickBot="1">
      <c r="A52" s="276"/>
      <c r="B52" s="288"/>
      <c r="C52" s="276"/>
      <c r="D52" s="276"/>
      <c r="E52" s="208"/>
      <c r="F52" s="208"/>
      <c r="G52" s="208"/>
      <c r="H52" s="208"/>
      <c r="I52" s="208"/>
      <c r="J52" s="208"/>
      <c r="K52" s="209"/>
      <c r="L52" s="210"/>
      <c r="M52" s="210"/>
      <c r="N52" s="210"/>
      <c r="O52" s="210"/>
      <c r="P52" s="210"/>
      <c r="Q52" s="210"/>
      <c r="R52" s="211"/>
      <c r="S52" s="276"/>
      <c r="T52" s="276"/>
      <c r="U52" s="273"/>
      <c r="V52" s="273"/>
      <c r="W52" s="66"/>
      <c r="X52" s="2"/>
      <c r="Y52" s="3"/>
      <c r="Z52" s="3"/>
      <c r="AA52" s="199"/>
      <c r="AB52" s="66"/>
      <c r="AC52" s="66"/>
      <c r="AD52" s="263"/>
      <c r="AE52" s="263"/>
      <c r="AF52" s="263"/>
      <c r="AG52" s="263"/>
      <c r="AH52" s="263"/>
    </row>
    <row r="53" spans="1:34" ht="13.5" thickBot="1">
      <c r="A53" s="259">
        <f>A51+1</f>
        <v>10</v>
      </c>
      <c r="B53" s="287" t="str">
        <f>DenStatus!C33</f>
        <v>Hometown Heroes</v>
      </c>
      <c r="C53" s="260">
        <v>4</v>
      </c>
      <c r="D53" s="260">
        <v>6</v>
      </c>
      <c r="E53" s="203">
        <v>1</v>
      </c>
      <c r="F53" s="203">
        <v>2</v>
      </c>
      <c r="G53" s="203">
        <v>3</v>
      </c>
      <c r="H53" s="204" t="s">
        <v>164</v>
      </c>
      <c r="I53" s="204" t="s">
        <v>165</v>
      </c>
      <c r="J53" s="204" t="s">
        <v>178</v>
      </c>
      <c r="K53" s="205"/>
      <c r="L53" s="206"/>
      <c r="M53" s="206"/>
      <c r="N53" s="206"/>
      <c r="O53" s="206"/>
      <c r="P53" s="206"/>
      <c r="Q53" s="206"/>
      <c r="R53" s="207"/>
      <c r="S53" s="259">
        <f>COUNTA(E54:R54)</f>
        <v>0</v>
      </c>
      <c r="T53" s="259">
        <f>IF(SUM(AD53:AG54)&gt;=AH53,1,0)</f>
        <v>0</v>
      </c>
      <c r="U53" s="272"/>
      <c r="V53" s="272"/>
      <c r="W53" s="66"/>
      <c r="X53" s="2"/>
      <c r="Y53" s="3"/>
      <c r="Z53" s="3"/>
      <c r="AA53" s="199"/>
      <c r="AB53" s="66"/>
      <c r="AC53" s="66"/>
      <c r="AD53" s="265">
        <f>IF(COUNTA(E54:G54)&gt;=3,1,0)</f>
        <v>0</v>
      </c>
      <c r="AE53" s="266">
        <f>IF(COUNTA(H54:J54)&gt;=1,1,0)</f>
        <v>0</v>
      </c>
      <c r="AF53" s="262"/>
      <c r="AG53" s="262"/>
      <c r="AH53" s="265">
        <v>2</v>
      </c>
    </row>
    <row r="54" spans="1:34" ht="13.5" thickBot="1">
      <c r="A54" s="276"/>
      <c r="B54" s="288"/>
      <c r="C54" s="276"/>
      <c r="D54" s="276"/>
      <c r="E54" s="208"/>
      <c r="F54" s="208"/>
      <c r="G54" s="208"/>
      <c r="H54" s="208"/>
      <c r="I54" s="208"/>
      <c r="J54" s="208"/>
      <c r="K54" s="209"/>
      <c r="L54" s="210"/>
      <c r="M54" s="210"/>
      <c r="N54" s="210"/>
      <c r="O54" s="210"/>
      <c r="P54" s="210"/>
      <c r="Q54" s="210"/>
      <c r="R54" s="211"/>
      <c r="S54" s="276"/>
      <c r="T54" s="276"/>
      <c r="U54" s="273"/>
      <c r="V54" s="273"/>
      <c r="W54" s="66"/>
      <c r="X54" s="2"/>
      <c r="Y54" s="3"/>
      <c r="Z54" s="3"/>
      <c r="AA54" s="199"/>
      <c r="AB54" s="66"/>
      <c r="AC54" s="66"/>
      <c r="AD54" s="263"/>
      <c r="AE54" s="263"/>
      <c r="AF54" s="263"/>
      <c r="AG54" s="263"/>
      <c r="AH54" s="263"/>
    </row>
    <row r="55" spans="1:34" ht="13.5" thickBot="1">
      <c r="A55" s="259">
        <v>11</v>
      </c>
      <c r="B55" s="287" t="str">
        <f>DenStatus!C34</f>
        <v>Motor Away</v>
      </c>
      <c r="C55" s="260">
        <v>4</v>
      </c>
      <c r="D55" s="260">
        <v>4</v>
      </c>
      <c r="E55" s="204" t="s">
        <v>166</v>
      </c>
      <c r="F55" s="204" t="s">
        <v>167</v>
      </c>
      <c r="G55" s="203">
        <v>2</v>
      </c>
      <c r="H55" s="203">
        <v>3</v>
      </c>
      <c r="I55" s="205"/>
      <c r="J55" s="206"/>
      <c r="K55" s="206"/>
      <c r="L55" s="206"/>
      <c r="M55" s="206"/>
      <c r="N55" s="206"/>
      <c r="O55" s="206"/>
      <c r="P55" s="206"/>
      <c r="Q55" s="206"/>
      <c r="R55" s="207"/>
      <c r="S55" s="259">
        <f>COUNTA(E56:R56)</f>
        <v>0</v>
      </c>
      <c r="T55" s="259">
        <f>IF(SUM(AD55:AG56)&gt;=AH55,1,0)</f>
        <v>0</v>
      </c>
      <c r="U55" s="272"/>
      <c r="V55" s="272"/>
      <c r="W55" s="66"/>
      <c r="X55" s="2"/>
      <c r="Y55" s="3"/>
      <c r="Z55" s="3"/>
      <c r="AA55" s="199"/>
      <c r="AB55" s="66"/>
      <c r="AC55" s="66"/>
      <c r="AD55" s="265">
        <f>IF(COUNTA(E56:H56)&gt;=4,1,0)</f>
        <v>0</v>
      </c>
      <c r="AE55" s="262"/>
      <c r="AF55" s="262"/>
      <c r="AG55" s="262"/>
      <c r="AH55" s="265">
        <v>1</v>
      </c>
    </row>
    <row r="56" spans="1:34" ht="13.5" thickBot="1">
      <c r="A56" s="276"/>
      <c r="B56" s="288"/>
      <c r="C56" s="276"/>
      <c r="D56" s="276"/>
      <c r="E56" s="208"/>
      <c r="F56" s="208"/>
      <c r="G56" s="208"/>
      <c r="H56" s="208"/>
      <c r="I56" s="209"/>
      <c r="J56" s="210"/>
      <c r="K56" s="210"/>
      <c r="L56" s="210"/>
      <c r="M56" s="210"/>
      <c r="N56" s="210"/>
      <c r="O56" s="210"/>
      <c r="P56" s="210"/>
      <c r="Q56" s="210"/>
      <c r="R56" s="211"/>
      <c r="S56" s="276"/>
      <c r="T56" s="276"/>
      <c r="U56" s="273"/>
      <c r="V56" s="273"/>
      <c r="W56" s="66"/>
      <c r="X56" s="2"/>
      <c r="Y56" s="3"/>
      <c r="Z56" s="3"/>
      <c r="AA56" s="199"/>
      <c r="AB56" s="66"/>
      <c r="AC56" s="66"/>
      <c r="AD56" s="263"/>
      <c r="AE56" s="263"/>
      <c r="AF56" s="263"/>
      <c r="AG56" s="263"/>
      <c r="AH56" s="263"/>
    </row>
    <row r="57" spans="1:34" ht="13.5" thickBot="1">
      <c r="A57" s="259">
        <v>12</v>
      </c>
      <c r="B57" s="287" t="str">
        <f>DenStatus!C35</f>
        <v>Paws of Skill</v>
      </c>
      <c r="C57" s="260">
        <v>4</v>
      </c>
      <c r="D57" s="260">
        <v>7</v>
      </c>
      <c r="E57" s="203">
        <v>1</v>
      </c>
      <c r="F57" s="203">
        <v>2</v>
      </c>
      <c r="G57" s="203">
        <v>3</v>
      </c>
      <c r="H57" s="203">
        <v>4</v>
      </c>
      <c r="I57" s="203">
        <v>5</v>
      </c>
      <c r="J57" s="203">
        <v>6</v>
      </c>
      <c r="K57" s="203">
        <v>7</v>
      </c>
      <c r="L57" s="205"/>
      <c r="M57" s="206"/>
      <c r="N57" s="206"/>
      <c r="O57" s="206"/>
      <c r="P57" s="206"/>
      <c r="Q57" s="206"/>
      <c r="R57" s="207"/>
      <c r="S57" s="259">
        <f>COUNTA(E58:R58)</f>
        <v>0</v>
      </c>
      <c r="T57" s="259">
        <f>IF(SUM(AD57:AG58)&gt;=AH57,1,0)</f>
        <v>0</v>
      </c>
      <c r="U57" s="272"/>
      <c r="V57" s="272"/>
      <c r="W57" s="66"/>
      <c r="X57" s="2"/>
      <c r="Y57" s="3"/>
      <c r="Z57" s="3"/>
      <c r="AA57" s="199"/>
      <c r="AB57" s="66"/>
      <c r="AC57" s="66"/>
      <c r="AD57" s="265">
        <f>IF(COUNTA(E58:H58)&gt;=4,1,0)</f>
        <v>0</v>
      </c>
      <c r="AE57" s="262"/>
      <c r="AF57" s="262"/>
      <c r="AG57" s="262"/>
      <c r="AH57" s="265">
        <v>1</v>
      </c>
    </row>
    <row r="58" spans="1:34" ht="13.5" thickBot="1">
      <c r="A58" s="276"/>
      <c r="B58" s="288"/>
      <c r="C58" s="276"/>
      <c r="D58" s="276"/>
      <c r="E58" s="208"/>
      <c r="F58" s="208"/>
      <c r="G58" s="208"/>
      <c r="H58" s="208"/>
      <c r="I58" s="208"/>
      <c r="J58" s="208"/>
      <c r="K58" s="208"/>
      <c r="L58" s="209"/>
      <c r="M58" s="210"/>
      <c r="N58" s="210"/>
      <c r="O58" s="210"/>
      <c r="P58" s="210"/>
      <c r="Q58" s="210"/>
      <c r="R58" s="211"/>
      <c r="S58" s="276"/>
      <c r="T58" s="276"/>
      <c r="U58" s="273"/>
      <c r="V58" s="273"/>
      <c r="W58" s="66"/>
      <c r="X58" s="2"/>
      <c r="Y58" s="3"/>
      <c r="Z58" s="3"/>
      <c r="AA58" s="199"/>
      <c r="AB58" s="66"/>
      <c r="AC58" s="66"/>
      <c r="AD58" s="263"/>
      <c r="AE58" s="263"/>
      <c r="AF58" s="263"/>
      <c r="AG58" s="263"/>
      <c r="AH58" s="263"/>
    </row>
    <row r="59" spans="1:34" ht="13.5" thickBot="1">
      <c r="A59" s="268">
        <v>13</v>
      </c>
      <c r="B59" s="283" t="str">
        <f>DenStatus!C36</f>
        <v>Spirit of the Water</v>
      </c>
      <c r="C59" s="281">
        <v>5</v>
      </c>
      <c r="D59" s="281">
        <v>5</v>
      </c>
      <c r="E59" s="197">
        <v>1</v>
      </c>
      <c r="F59" s="197">
        <v>2</v>
      </c>
      <c r="G59" s="197">
        <v>3</v>
      </c>
      <c r="H59" s="197">
        <v>4</v>
      </c>
      <c r="I59" s="197">
        <v>5</v>
      </c>
      <c r="J59" s="205"/>
      <c r="K59" s="78"/>
      <c r="L59" s="78"/>
      <c r="M59" s="78"/>
      <c r="N59" s="78"/>
      <c r="O59" s="78"/>
      <c r="P59" s="78"/>
      <c r="Q59" s="78"/>
      <c r="R59" s="202"/>
      <c r="S59" s="268">
        <f>COUNTA(E60:R60)</f>
        <v>0</v>
      </c>
      <c r="T59" s="268">
        <f>IF(SUM(AD59:AG60)&gt;=AH59,1,0)</f>
        <v>0</v>
      </c>
      <c r="U59" s="270"/>
      <c r="V59" s="270"/>
      <c r="W59" s="66"/>
      <c r="X59" s="2"/>
      <c r="Y59" s="3"/>
      <c r="Z59" s="3"/>
      <c r="AA59" s="199"/>
      <c r="AB59" s="66"/>
      <c r="AC59" s="66"/>
      <c r="AD59" s="265">
        <f>IF(COUNTA(E60:I60)&gt;=5,1,0)</f>
        <v>0</v>
      </c>
      <c r="AE59" s="262"/>
      <c r="AF59" s="262"/>
      <c r="AG59" s="262"/>
      <c r="AH59" s="265">
        <v>1</v>
      </c>
    </row>
    <row r="60" spans="1:34" ht="13.5" thickBot="1">
      <c r="A60" s="282"/>
      <c r="B60" s="284"/>
      <c r="C60" s="282"/>
      <c r="D60" s="269"/>
      <c r="E60" s="8"/>
      <c r="F60" s="8"/>
      <c r="G60" s="8"/>
      <c r="H60" s="8"/>
      <c r="I60" s="8"/>
      <c r="J60" s="183"/>
      <c r="K60" s="184"/>
      <c r="L60" s="184"/>
      <c r="M60" s="184"/>
      <c r="N60" s="184"/>
      <c r="O60" s="184"/>
      <c r="P60" s="184"/>
      <c r="Q60" s="184"/>
      <c r="R60" s="198"/>
      <c r="S60" s="269"/>
      <c r="T60" s="269"/>
      <c r="U60" s="271"/>
      <c r="V60" s="271"/>
      <c r="W60" s="66"/>
      <c r="X60" s="2"/>
      <c r="Y60" s="3"/>
      <c r="Z60" s="3"/>
      <c r="AA60" s="199"/>
      <c r="AB60" s="66"/>
      <c r="AC60" s="66"/>
      <c r="AD60" s="263"/>
      <c r="AE60" s="263"/>
      <c r="AF60" s="263"/>
      <c r="AG60" s="263"/>
      <c r="AH60" s="263"/>
    </row>
    <row r="61" spans="1:34" ht="13.5" thickTop="1">
      <c r="A61" s="66"/>
      <c r="B61" s="72" t="s">
        <v>91</v>
      </c>
      <c r="C61" s="73">
        <f>IF(SUM(T35:T60)&gt;=1,"X",0)</f>
        <v>0</v>
      </c>
      <c r="D61" s="227" t="s">
        <v>212</v>
      </c>
      <c r="E61" s="76"/>
      <c r="F61" s="76"/>
      <c r="G61" s="76"/>
      <c r="H61" s="76"/>
      <c r="I61" s="76"/>
      <c r="J61" s="76"/>
      <c r="K61" s="76"/>
      <c r="L61" s="76"/>
      <c r="M61" s="76"/>
      <c r="N61" s="76"/>
      <c r="O61" s="76"/>
      <c r="P61" s="76"/>
      <c r="Q61" s="76"/>
      <c r="R61" s="66"/>
      <c r="S61" s="66"/>
      <c r="T61" s="66"/>
      <c r="U61" s="200"/>
      <c r="V61" s="66"/>
      <c r="W61" s="66"/>
      <c r="X61" s="6"/>
      <c r="Y61" s="3"/>
      <c r="Z61" s="3"/>
      <c r="AA61" s="199"/>
      <c r="AB61" s="66"/>
      <c r="AC61" s="66"/>
      <c r="AD61" s="66"/>
      <c r="AE61" s="66"/>
      <c r="AF61" s="66"/>
      <c r="AG61" s="66"/>
      <c r="AH61" s="66"/>
    </row>
    <row r="62" spans="1:34">
      <c r="A62" s="66"/>
      <c r="B62" s="77"/>
      <c r="C62" s="78"/>
      <c r="D62" s="76"/>
      <c r="E62" s="76"/>
      <c r="F62" s="76"/>
      <c r="G62" s="76"/>
      <c r="H62" s="76"/>
      <c r="I62" s="76"/>
      <c r="J62" s="76"/>
      <c r="K62" s="76"/>
      <c r="L62" s="76"/>
      <c r="M62" s="76"/>
      <c r="N62" s="76"/>
      <c r="O62" s="76"/>
      <c r="P62" s="76"/>
      <c r="Q62" s="76"/>
      <c r="R62" s="66"/>
      <c r="S62" s="66"/>
      <c r="T62" s="66"/>
      <c r="U62" s="66"/>
      <c r="V62" s="66"/>
      <c r="W62" s="66"/>
      <c r="X62" s="2"/>
      <c r="Y62" s="3"/>
      <c r="Z62" s="3"/>
      <c r="AA62" s="199"/>
      <c r="AB62" s="66"/>
      <c r="AC62" s="66"/>
      <c r="AD62" s="237" t="s">
        <v>100</v>
      </c>
      <c r="AE62" s="232"/>
      <c r="AF62" s="232"/>
      <c r="AG62" s="232"/>
      <c r="AH62" s="218"/>
    </row>
    <row r="63" spans="1:34">
      <c r="A63" s="67" t="s">
        <v>107</v>
      </c>
      <c r="B63" s="66"/>
      <c r="C63" s="66"/>
      <c r="D63" s="66"/>
      <c r="E63" s="66"/>
      <c r="F63" s="66"/>
      <c r="G63" s="66"/>
      <c r="H63" s="66"/>
      <c r="I63" s="66"/>
      <c r="J63" s="66"/>
      <c r="K63" s="66"/>
      <c r="L63" s="66"/>
      <c r="M63" s="66"/>
      <c r="N63" s="66"/>
      <c r="O63" s="66"/>
      <c r="P63" s="66"/>
      <c r="Q63" s="66"/>
      <c r="R63" s="66"/>
      <c r="S63" s="66"/>
      <c r="T63" s="66"/>
      <c r="U63" s="66"/>
      <c r="V63" s="66"/>
      <c r="W63" s="66"/>
      <c r="X63" s="2"/>
      <c r="Y63" s="3"/>
      <c r="Z63" s="3"/>
      <c r="AA63" s="199"/>
      <c r="AB63" s="66"/>
      <c r="AC63" s="66"/>
      <c r="AD63" s="233" t="s">
        <v>27</v>
      </c>
      <c r="AE63" s="234"/>
      <c r="AF63" s="234"/>
      <c r="AG63" s="234"/>
      <c r="AH63" s="235"/>
    </row>
    <row r="64" spans="1:34">
      <c r="A64" s="68" t="s">
        <v>6</v>
      </c>
      <c r="B64" s="68"/>
      <c r="C64" s="68" t="s">
        <v>8</v>
      </c>
      <c r="D64" s="68"/>
      <c r="E64" s="195" t="s">
        <v>34</v>
      </c>
      <c r="F64" s="85"/>
      <c r="G64" s="85"/>
      <c r="H64" s="85"/>
      <c r="I64" s="85"/>
      <c r="J64" s="85"/>
      <c r="K64" s="85"/>
      <c r="L64" s="85"/>
      <c r="M64" s="85"/>
      <c r="N64" s="85"/>
      <c r="O64" s="85"/>
      <c r="P64" s="85"/>
      <c r="Q64" s="85"/>
      <c r="R64" s="86"/>
      <c r="S64" s="291" t="s">
        <v>5</v>
      </c>
      <c r="T64" s="292"/>
      <c r="U64" s="292"/>
      <c r="V64" s="293"/>
      <c r="W64" s="66"/>
      <c r="X64" s="2"/>
      <c r="Y64" s="3"/>
      <c r="Z64" s="3"/>
      <c r="AA64" s="199"/>
      <c r="AB64" s="66"/>
      <c r="AC64" s="66"/>
      <c r="AD64" s="91" t="s">
        <v>35</v>
      </c>
      <c r="AE64" s="91" t="s">
        <v>51</v>
      </c>
      <c r="AF64" s="112" t="s">
        <v>180</v>
      </c>
      <c r="AG64" s="112" t="s">
        <v>183</v>
      </c>
      <c r="AH64" s="91" t="s">
        <v>1</v>
      </c>
    </row>
    <row r="65" spans="1:34">
      <c r="A65" s="69" t="s">
        <v>46</v>
      </c>
      <c r="B65" s="68" t="s">
        <v>43</v>
      </c>
      <c r="C65" s="69" t="s">
        <v>49</v>
      </c>
      <c r="D65" s="70" t="s">
        <v>17</v>
      </c>
      <c r="E65" s="87">
        <v>1</v>
      </c>
      <c r="F65" s="240"/>
      <c r="G65" s="179"/>
      <c r="H65" s="179"/>
      <c r="I65" s="179"/>
      <c r="J65" s="179"/>
      <c r="K65" s="179"/>
      <c r="L65" s="179"/>
      <c r="M65" s="179"/>
      <c r="N65" s="179"/>
      <c r="O65" s="179"/>
      <c r="P65" s="179"/>
      <c r="Q65" s="179"/>
      <c r="R65" s="88"/>
      <c r="S65" s="69" t="s">
        <v>2</v>
      </c>
      <c r="T65" s="69" t="s">
        <v>32</v>
      </c>
      <c r="U65" s="69" t="s">
        <v>25</v>
      </c>
      <c r="V65" s="59" t="s">
        <v>104</v>
      </c>
      <c r="W65" s="66"/>
      <c r="X65" s="6"/>
      <c r="Y65" s="3"/>
      <c r="Z65" s="3"/>
      <c r="AA65" s="199"/>
      <c r="AB65" s="66"/>
      <c r="AC65" s="66"/>
      <c r="AD65" s="236" t="s">
        <v>52</v>
      </c>
      <c r="AE65" s="236" t="s">
        <v>52</v>
      </c>
      <c r="AF65" s="72" t="s">
        <v>52</v>
      </c>
      <c r="AG65" s="72" t="s">
        <v>52</v>
      </c>
      <c r="AH65" s="236" t="s">
        <v>53</v>
      </c>
    </row>
    <row r="66" spans="1:34">
      <c r="A66" s="69">
        <v>1</v>
      </c>
      <c r="B66" s="68" t="str">
        <f>DenStatus!C40</f>
        <v>Child Protection</v>
      </c>
      <c r="C66" s="69">
        <v>1</v>
      </c>
      <c r="D66" s="240">
        <v>1</v>
      </c>
      <c r="E66" s="7"/>
      <c r="F66" s="240"/>
      <c r="G66" s="179"/>
      <c r="H66" s="179"/>
      <c r="I66" s="179"/>
      <c r="J66" s="179"/>
      <c r="K66" s="179"/>
      <c r="L66" s="179"/>
      <c r="M66" s="179"/>
      <c r="N66" s="179"/>
      <c r="O66" s="179"/>
      <c r="P66" s="179"/>
      <c r="Q66" s="179"/>
      <c r="R66" s="88"/>
      <c r="S66" s="69">
        <f>COUNTA(E66:R66)</f>
        <v>0</v>
      </c>
      <c r="T66" s="69">
        <f>IF(SUM(AD66:AE66)&gt;=AH66,1,0)</f>
        <v>0</v>
      </c>
      <c r="U66" s="4"/>
      <c r="V66" s="4"/>
      <c r="W66" s="66"/>
      <c r="X66" s="2"/>
      <c r="Y66" s="3"/>
      <c r="Z66" s="3"/>
      <c r="AA66" s="199"/>
      <c r="AB66" s="66"/>
      <c r="AC66" s="66"/>
      <c r="AD66" s="225">
        <f>IF(S66&gt;=C66,1,0)</f>
        <v>0</v>
      </c>
      <c r="AE66" s="225"/>
      <c r="AF66" s="225"/>
      <c r="AG66" s="225"/>
      <c r="AH66" s="225">
        <v>1</v>
      </c>
    </row>
    <row r="67" spans="1:34" ht="13.5" thickBot="1">
      <c r="A67" s="69">
        <f>A66+1</f>
        <v>2</v>
      </c>
      <c r="B67" s="68" t="str">
        <f>DenStatus!C41</f>
        <v>Cyber Chip</v>
      </c>
      <c r="C67" s="69">
        <v>1</v>
      </c>
      <c r="D67" s="240">
        <v>1</v>
      </c>
      <c r="E67" s="8"/>
      <c r="F67" s="183"/>
      <c r="G67" s="184"/>
      <c r="H67" s="184"/>
      <c r="I67" s="184"/>
      <c r="J67" s="184"/>
      <c r="K67" s="184"/>
      <c r="L67" s="184"/>
      <c r="M67" s="184"/>
      <c r="N67" s="184"/>
      <c r="O67" s="184"/>
      <c r="P67" s="184"/>
      <c r="Q67" s="184"/>
      <c r="R67" s="198"/>
      <c r="S67" s="69">
        <f>COUNTA(E67:R67)</f>
        <v>0</v>
      </c>
      <c r="T67" s="69">
        <f>IF(SUM(AD67:AE67)&gt;=AH67,1,0)</f>
        <v>0</v>
      </c>
      <c r="U67" s="4"/>
      <c r="V67" s="4"/>
      <c r="W67" s="66"/>
      <c r="X67" s="2"/>
      <c r="Y67" s="3"/>
      <c r="Z67" s="3"/>
      <c r="AA67" s="199"/>
      <c r="AB67" s="66"/>
      <c r="AC67" s="66"/>
      <c r="AD67" s="225">
        <f>IF(S67&gt;=C67,1,0)</f>
        <v>0</v>
      </c>
      <c r="AE67" s="225"/>
      <c r="AF67" s="225"/>
      <c r="AG67" s="225"/>
      <c r="AH67" s="225">
        <v>1</v>
      </c>
    </row>
    <row r="68" spans="1:34" ht="13.5" thickTop="1">
      <c r="A68" s="218"/>
      <c r="B68" s="72" t="s">
        <v>108</v>
      </c>
      <c r="C68" s="73">
        <f>IF(SUM(T66:T67)&gt;=2,"X",0)</f>
        <v>0</v>
      </c>
      <c r="D68" s="227" t="s">
        <v>212</v>
      </c>
      <c r="E68" s="76"/>
      <c r="F68" s="75"/>
      <c r="G68" s="75"/>
      <c r="H68" s="75"/>
      <c r="I68" s="75"/>
      <c r="J68" s="75"/>
      <c r="K68" s="75"/>
      <c r="L68" s="75"/>
      <c r="M68" s="75"/>
      <c r="N68" s="75"/>
      <c r="O68" s="75"/>
      <c r="P68" s="75"/>
      <c r="Q68" s="75"/>
      <c r="R68" s="75"/>
      <c r="S68" s="75"/>
      <c r="T68" s="75"/>
      <c r="U68" s="5"/>
      <c r="V68" s="89"/>
      <c r="W68" s="66"/>
      <c r="X68" s="2"/>
      <c r="Y68" s="3"/>
      <c r="Z68" s="3"/>
      <c r="AA68" s="199"/>
      <c r="AB68" s="66"/>
      <c r="AC68" s="66"/>
      <c r="AD68" s="66"/>
      <c r="AE68" s="66"/>
      <c r="AF68" s="66"/>
      <c r="AG68" s="66"/>
      <c r="AH68" s="66"/>
    </row>
    <row r="69" spans="1:34">
      <c r="A69" s="66"/>
      <c r="B69" s="77"/>
      <c r="C69" s="78"/>
      <c r="D69" s="76"/>
      <c r="E69" s="76"/>
      <c r="F69" s="76"/>
      <c r="G69" s="76"/>
      <c r="H69" s="76"/>
      <c r="I69" s="76"/>
      <c r="J69" s="76"/>
      <c r="K69" s="76"/>
      <c r="L69" s="76"/>
      <c r="M69" s="76"/>
      <c r="N69" s="76"/>
      <c r="O69" s="76"/>
      <c r="P69" s="76"/>
      <c r="Q69" s="76"/>
      <c r="R69" s="66"/>
      <c r="S69" s="66"/>
      <c r="T69" s="66"/>
      <c r="U69" s="66"/>
      <c r="V69" s="66"/>
      <c r="W69" s="66"/>
      <c r="X69" s="6"/>
      <c r="Y69" s="3"/>
      <c r="Z69" s="3"/>
      <c r="AA69" s="199"/>
      <c r="AB69" s="66"/>
      <c r="AC69" s="66"/>
      <c r="AD69" s="237" t="s">
        <v>101</v>
      </c>
      <c r="AE69" s="232"/>
      <c r="AF69" s="232"/>
      <c r="AG69" s="232"/>
      <c r="AH69" s="218"/>
    </row>
    <row r="70" spans="1:34">
      <c r="A70" s="66"/>
      <c r="B70" s="58" t="s">
        <v>99</v>
      </c>
      <c r="C70" s="69">
        <f>IF(SUM(AD73:AD76)&gt;=SUM(AH73:AH76),"X",0)</f>
        <v>0</v>
      </c>
      <c r="D70" s="76"/>
      <c r="E70" s="76"/>
      <c r="F70" s="76"/>
      <c r="G70" s="76"/>
      <c r="H70" s="76"/>
      <c r="I70" s="76"/>
      <c r="J70" s="76"/>
      <c r="K70" s="76"/>
      <c r="L70" s="76"/>
      <c r="M70" s="76"/>
      <c r="N70" s="76"/>
      <c r="O70" s="76"/>
      <c r="P70" s="76"/>
      <c r="Q70" s="76"/>
      <c r="R70" s="66"/>
      <c r="S70" s="66"/>
      <c r="T70" s="66"/>
      <c r="U70" s="66"/>
      <c r="V70" s="66"/>
      <c r="W70" s="66"/>
      <c r="X70" s="6"/>
      <c r="Y70" s="3"/>
      <c r="Z70" s="3"/>
      <c r="AA70" s="199"/>
      <c r="AB70" s="66"/>
      <c r="AC70" s="66"/>
      <c r="AD70" s="233" t="s">
        <v>27</v>
      </c>
      <c r="AE70" s="234"/>
      <c r="AF70" s="234"/>
      <c r="AG70" s="234"/>
      <c r="AH70" s="235"/>
    </row>
    <row r="71" spans="1:34">
      <c r="A71" s="66"/>
      <c r="B71" s="77"/>
      <c r="C71" s="78"/>
      <c r="D71" s="76"/>
      <c r="E71" s="76"/>
      <c r="F71" s="76"/>
      <c r="G71" s="76"/>
      <c r="H71" s="76"/>
      <c r="I71" s="76"/>
      <c r="J71" s="76"/>
      <c r="K71" s="76"/>
      <c r="L71" s="76"/>
      <c r="M71" s="76"/>
      <c r="N71" s="76"/>
      <c r="O71" s="76"/>
      <c r="P71" s="76"/>
      <c r="Q71" s="76"/>
      <c r="R71" s="66"/>
      <c r="S71" s="66"/>
      <c r="T71" s="66"/>
      <c r="U71" s="66"/>
      <c r="V71" s="66"/>
      <c r="W71" s="66"/>
      <c r="X71" s="66"/>
      <c r="Y71" s="66"/>
      <c r="Z71" s="66"/>
      <c r="AA71" s="66"/>
      <c r="AB71" s="66"/>
      <c r="AC71" s="66"/>
      <c r="AD71" s="91" t="s">
        <v>35</v>
      </c>
      <c r="AE71" s="91" t="s">
        <v>51</v>
      </c>
      <c r="AF71" s="112" t="s">
        <v>180</v>
      </c>
      <c r="AG71" s="112" t="s">
        <v>183</v>
      </c>
      <c r="AH71" s="91" t="s">
        <v>1</v>
      </c>
    </row>
    <row r="72" spans="1:34">
      <c r="A72" s="66"/>
      <c r="B72" s="79"/>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236" t="s">
        <v>52</v>
      </c>
      <c r="AE72" s="236" t="s">
        <v>52</v>
      </c>
      <c r="AF72" s="72" t="s">
        <v>52</v>
      </c>
      <c r="AG72" s="72" t="s">
        <v>52</v>
      </c>
      <c r="AH72" s="236" t="s">
        <v>53</v>
      </c>
    </row>
    <row r="73" spans="1:34">
      <c r="A73" s="80"/>
      <c r="B73" s="81"/>
      <c r="C73" s="81"/>
      <c r="D73" s="81"/>
      <c r="E73" s="81"/>
      <c r="F73" s="81"/>
      <c r="G73" s="81"/>
      <c r="H73" s="81"/>
      <c r="I73" s="81"/>
      <c r="J73" s="81"/>
      <c r="K73" s="81"/>
      <c r="L73" s="81"/>
      <c r="M73" s="81"/>
      <c r="N73" s="81"/>
      <c r="O73" s="81"/>
      <c r="P73" s="81"/>
      <c r="Q73" s="66"/>
      <c r="R73" s="66"/>
      <c r="S73" s="66"/>
      <c r="T73" s="66"/>
      <c r="U73" s="66"/>
      <c r="V73" s="66"/>
      <c r="W73" s="66"/>
      <c r="X73" s="66"/>
      <c r="Y73" s="66"/>
      <c r="Z73" s="66"/>
      <c r="AA73" s="66"/>
      <c r="AB73" s="66"/>
      <c r="AC73" s="79" t="s">
        <v>18</v>
      </c>
      <c r="AD73" s="225">
        <f>IF(C13="X",1,0)</f>
        <v>0</v>
      </c>
      <c r="AE73" s="225"/>
      <c r="AF73" s="225"/>
      <c r="AG73" s="225"/>
      <c r="AH73" s="225">
        <v>1</v>
      </c>
    </row>
    <row r="74" spans="1:34">
      <c r="A74" s="81"/>
      <c r="B74" s="81"/>
      <c r="C74" s="81"/>
      <c r="D74" s="81"/>
      <c r="E74" s="81"/>
      <c r="F74" s="81"/>
      <c r="G74" s="81"/>
      <c r="H74" s="81"/>
      <c r="I74" s="81"/>
      <c r="J74" s="81"/>
      <c r="K74" s="81"/>
      <c r="L74" s="81"/>
      <c r="M74" s="81"/>
      <c r="N74" s="81"/>
      <c r="O74" s="81"/>
      <c r="P74" s="81"/>
      <c r="Q74" s="66"/>
      <c r="R74" s="66"/>
      <c r="S74" s="66"/>
      <c r="T74" s="66"/>
      <c r="U74" s="66"/>
      <c r="V74" s="66"/>
      <c r="W74" s="66"/>
      <c r="X74" s="66"/>
      <c r="Y74" s="66"/>
      <c r="Z74" s="66"/>
      <c r="AA74" s="66"/>
      <c r="AB74" s="66"/>
      <c r="AC74" s="79" t="s">
        <v>102</v>
      </c>
      <c r="AD74" s="225">
        <f>IF(C30="X",1,0)</f>
        <v>0</v>
      </c>
      <c r="AE74" s="225"/>
      <c r="AF74" s="225"/>
      <c r="AG74" s="225"/>
      <c r="AH74" s="225">
        <v>1</v>
      </c>
    </row>
    <row r="75" spans="1:34">
      <c r="A75" s="81"/>
      <c r="B75" s="81"/>
      <c r="C75" s="81"/>
      <c r="D75" s="81"/>
      <c r="E75" s="81"/>
      <c r="F75" s="81"/>
      <c r="G75" s="81"/>
      <c r="H75" s="81"/>
      <c r="I75" s="81"/>
      <c r="J75" s="81"/>
      <c r="K75" s="81"/>
      <c r="L75" s="81"/>
      <c r="M75" s="81"/>
      <c r="N75" s="81"/>
      <c r="O75" s="81"/>
      <c r="P75" s="81"/>
      <c r="Q75" s="66"/>
      <c r="R75" s="66"/>
      <c r="S75" s="66"/>
      <c r="T75" s="66"/>
      <c r="U75" s="66"/>
      <c r="V75" s="66"/>
      <c r="W75" s="66"/>
      <c r="X75" s="66"/>
      <c r="Y75" s="66"/>
      <c r="Z75" s="66"/>
      <c r="AA75" s="66"/>
      <c r="AB75" s="66"/>
      <c r="AC75" s="79" t="s">
        <v>103</v>
      </c>
      <c r="AD75" s="225">
        <f>IF(C61="X",1,0)</f>
        <v>0</v>
      </c>
      <c r="AE75" s="225"/>
      <c r="AF75" s="225"/>
      <c r="AG75" s="225"/>
      <c r="AH75" s="225">
        <v>1</v>
      </c>
    </row>
    <row r="76" spans="1:34">
      <c r="A76" s="81"/>
      <c r="B76" s="81"/>
      <c r="C76" s="78"/>
      <c r="D76" s="81"/>
      <c r="E76" s="81"/>
      <c r="F76" s="81"/>
      <c r="G76" s="81"/>
      <c r="H76" s="81"/>
      <c r="I76" s="81"/>
      <c r="J76" s="81"/>
      <c r="K76" s="81"/>
      <c r="L76" s="81"/>
      <c r="M76" s="81"/>
      <c r="N76" s="81"/>
      <c r="O76" s="81"/>
      <c r="P76" s="81"/>
      <c r="Q76" s="66"/>
      <c r="R76" s="66"/>
      <c r="S76" s="66"/>
      <c r="T76" s="66"/>
      <c r="U76" s="66"/>
      <c r="V76" s="66"/>
      <c r="W76" s="66"/>
      <c r="X76" s="66"/>
      <c r="Y76" s="66"/>
      <c r="Z76" s="66"/>
      <c r="AA76" s="66"/>
      <c r="AB76" s="66"/>
      <c r="AC76" s="79" t="s">
        <v>100</v>
      </c>
      <c r="AD76" s="225">
        <f>IF(C68="X",1,0)</f>
        <v>0</v>
      </c>
      <c r="AE76" s="225"/>
      <c r="AF76" s="225"/>
      <c r="AG76" s="225"/>
      <c r="AH76" s="225">
        <v>1</v>
      </c>
    </row>
  </sheetData>
  <sheetProtection sheet="1" objects="1" scenarios="1"/>
  <mergeCells count="251">
    <mergeCell ref="A18:A19"/>
    <mergeCell ref="B18:B19"/>
    <mergeCell ref="C18:C19"/>
    <mergeCell ref="D18:D19"/>
    <mergeCell ref="S18:S19"/>
    <mergeCell ref="S33:V33"/>
    <mergeCell ref="S4:V4"/>
    <mergeCell ref="S16:V16"/>
    <mergeCell ref="T18:T19"/>
    <mergeCell ref="U18:U19"/>
    <mergeCell ref="V18:V19"/>
    <mergeCell ref="T22:T23"/>
    <mergeCell ref="U22:U23"/>
    <mergeCell ref="V22:V23"/>
    <mergeCell ref="T26:T27"/>
    <mergeCell ref="U26:U27"/>
    <mergeCell ref="V26:V27"/>
    <mergeCell ref="T24:T25"/>
    <mergeCell ref="U24:U25"/>
    <mergeCell ref="V24:V25"/>
    <mergeCell ref="A22:A23"/>
    <mergeCell ref="B22:B23"/>
    <mergeCell ref="C22:C23"/>
    <mergeCell ref="D22:D23"/>
    <mergeCell ref="S22:S23"/>
    <mergeCell ref="A20:A21"/>
    <mergeCell ref="B20:B21"/>
    <mergeCell ref="C20:C21"/>
    <mergeCell ref="D20:D21"/>
    <mergeCell ref="S20:S21"/>
    <mergeCell ref="T20:T21"/>
    <mergeCell ref="U20:U21"/>
    <mergeCell ref="V20:V21"/>
    <mergeCell ref="A26:A27"/>
    <mergeCell ref="B26:B27"/>
    <mergeCell ref="C26:C27"/>
    <mergeCell ref="D26:D27"/>
    <mergeCell ref="S26:S27"/>
    <mergeCell ref="A24:A25"/>
    <mergeCell ref="B24:B25"/>
    <mergeCell ref="C24:C25"/>
    <mergeCell ref="D24:D25"/>
    <mergeCell ref="S24:S25"/>
    <mergeCell ref="AD35:AD36"/>
    <mergeCell ref="AE35:AE36"/>
    <mergeCell ref="AF35:AF36"/>
    <mergeCell ref="AG35:AG36"/>
    <mergeCell ref="AH35:AH36"/>
    <mergeCell ref="AD37:AD38"/>
    <mergeCell ref="A28:A29"/>
    <mergeCell ref="B28:B29"/>
    <mergeCell ref="C28:C29"/>
    <mergeCell ref="D28:D29"/>
    <mergeCell ref="S28:S29"/>
    <mergeCell ref="T28:T29"/>
    <mergeCell ref="U28:U29"/>
    <mergeCell ref="V28:V29"/>
    <mergeCell ref="T35:T36"/>
    <mergeCell ref="U35:U36"/>
    <mergeCell ref="V35:V36"/>
    <mergeCell ref="A37:A38"/>
    <mergeCell ref="B37:B38"/>
    <mergeCell ref="C37:C38"/>
    <mergeCell ref="D37:D38"/>
    <mergeCell ref="S37:S38"/>
    <mergeCell ref="T37:T38"/>
    <mergeCell ref="U37:U38"/>
    <mergeCell ref="V37:V38"/>
    <mergeCell ref="A35:A36"/>
    <mergeCell ref="B35:B36"/>
    <mergeCell ref="C35:C36"/>
    <mergeCell ref="D35:D36"/>
    <mergeCell ref="S35:S36"/>
    <mergeCell ref="AG43:AG44"/>
    <mergeCell ref="AH43:AH44"/>
    <mergeCell ref="AD45:AD46"/>
    <mergeCell ref="T39:T40"/>
    <mergeCell ref="U39:U40"/>
    <mergeCell ref="V39:V40"/>
    <mergeCell ref="A41:A42"/>
    <mergeCell ref="B41:B42"/>
    <mergeCell ref="C41:C42"/>
    <mergeCell ref="D41:D42"/>
    <mergeCell ref="S41:S42"/>
    <mergeCell ref="T41:T42"/>
    <mergeCell ref="U41:U42"/>
    <mergeCell ref="V41:V42"/>
    <mergeCell ref="A39:A40"/>
    <mergeCell ref="B39:B40"/>
    <mergeCell ref="C39:C40"/>
    <mergeCell ref="D39:D40"/>
    <mergeCell ref="S39:S40"/>
    <mergeCell ref="AD41:AD42"/>
    <mergeCell ref="AE41:AE42"/>
    <mergeCell ref="AF41:AF42"/>
    <mergeCell ref="AG41:AG42"/>
    <mergeCell ref="AH41:AH42"/>
    <mergeCell ref="AD49:AD50"/>
    <mergeCell ref="AE49:AE50"/>
    <mergeCell ref="AF49:AF50"/>
    <mergeCell ref="AG49:AG50"/>
    <mergeCell ref="AH49:AH50"/>
    <mergeCell ref="T43:T44"/>
    <mergeCell ref="U43:U44"/>
    <mergeCell ref="V43:V44"/>
    <mergeCell ref="AD43:AD44"/>
    <mergeCell ref="AE43:AE44"/>
    <mergeCell ref="AF43:AF44"/>
    <mergeCell ref="T47:T48"/>
    <mergeCell ref="U47:U48"/>
    <mergeCell ref="V47:V48"/>
    <mergeCell ref="AE45:AE46"/>
    <mergeCell ref="AF45:AF46"/>
    <mergeCell ref="AG45:AG46"/>
    <mergeCell ref="AH45:AH46"/>
    <mergeCell ref="A45:A46"/>
    <mergeCell ref="B45:B46"/>
    <mergeCell ref="C45:C46"/>
    <mergeCell ref="D45:D46"/>
    <mergeCell ref="S45:S46"/>
    <mergeCell ref="T45:T46"/>
    <mergeCell ref="U45:U46"/>
    <mergeCell ref="V45:V46"/>
    <mergeCell ref="A43:A44"/>
    <mergeCell ref="B43:B44"/>
    <mergeCell ref="C43:C44"/>
    <mergeCell ref="D43:D44"/>
    <mergeCell ref="S43:S44"/>
    <mergeCell ref="A49:A50"/>
    <mergeCell ref="B49:B50"/>
    <mergeCell ref="C49:C50"/>
    <mergeCell ref="D49:D50"/>
    <mergeCell ref="S49:S50"/>
    <mergeCell ref="T49:T50"/>
    <mergeCell ref="U49:U50"/>
    <mergeCell ref="V49:V50"/>
    <mergeCell ref="A47:A48"/>
    <mergeCell ref="B47:B48"/>
    <mergeCell ref="C47:C48"/>
    <mergeCell ref="D47:D48"/>
    <mergeCell ref="S47:S48"/>
    <mergeCell ref="AG57:AG58"/>
    <mergeCell ref="AH57:AH58"/>
    <mergeCell ref="T51:T52"/>
    <mergeCell ref="U51:U52"/>
    <mergeCell ref="V51:V52"/>
    <mergeCell ref="A53:A54"/>
    <mergeCell ref="B53:B54"/>
    <mergeCell ref="C53:C54"/>
    <mergeCell ref="D53:D54"/>
    <mergeCell ref="S53:S54"/>
    <mergeCell ref="T53:T54"/>
    <mergeCell ref="U53:U54"/>
    <mergeCell ref="V53:V54"/>
    <mergeCell ref="A51:A52"/>
    <mergeCell ref="B51:B52"/>
    <mergeCell ref="C51:C52"/>
    <mergeCell ref="D51:D52"/>
    <mergeCell ref="S51:S52"/>
    <mergeCell ref="AD51:AD52"/>
    <mergeCell ref="AE51:AE52"/>
    <mergeCell ref="AF51:AF52"/>
    <mergeCell ref="AG51:AG52"/>
    <mergeCell ref="AH51:AH52"/>
    <mergeCell ref="AD53:AD54"/>
    <mergeCell ref="AD59:AD60"/>
    <mergeCell ref="AE59:AE60"/>
    <mergeCell ref="AF59:AF60"/>
    <mergeCell ref="AG59:AG60"/>
    <mergeCell ref="AH59:AH60"/>
    <mergeCell ref="T55:T56"/>
    <mergeCell ref="U55:U56"/>
    <mergeCell ref="V55:V56"/>
    <mergeCell ref="A57:A58"/>
    <mergeCell ref="B57:B58"/>
    <mergeCell ref="C57:C58"/>
    <mergeCell ref="D57:D58"/>
    <mergeCell ref="S57:S58"/>
    <mergeCell ref="T57:T58"/>
    <mergeCell ref="U57:U58"/>
    <mergeCell ref="V57:V58"/>
    <mergeCell ref="A55:A56"/>
    <mergeCell ref="B55:B56"/>
    <mergeCell ref="C55:C56"/>
    <mergeCell ref="D55:D56"/>
    <mergeCell ref="S55:S56"/>
    <mergeCell ref="AD57:AD58"/>
    <mergeCell ref="AE57:AE58"/>
    <mergeCell ref="AF57:AF58"/>
    <mergeCell ref="T59:T60"/>
    <mergeCell ref="U59:U60"/>
    <mergeCell ref="V59:V60"/>
    <mergeCell ref="S64:V64"/>
    <mergeCell ref="A59:A60"/>
    <mergeCell ref="B59:B60"/>
    <mergeCell ref="C59:C60"/>
    <mergeCell ref="D59:D60"/>
    <mergeCell ref="S59:S60"/>
    <mergeCell ref="AE37:AE38"/>
    <mergeCell ref="AF37:AF38"/>
    <mergeCell ref="AG37:AG38"/>
    <mergeCell ref="AH37:AH38"/>
    <mergeCell ref="AD39:AD40"/>
    <mergeCell ref="AE39:AE40"/>
    <mergeCell ref="AF39:AF40"/>
    <mergeCell ref="AG39:AG40"/>
    <mergeCell ref="AH39:AH40"/>
    <mergeCell ref="AD55:AD56"/>
    <mergeCell ref="AE55:AE56"/>
    <mergeCell ref="AF55:AF56"/>
    <mergeCell ref="AG55:AG56"/>
    <mergeCell ref="AH55:AH56"/>
    <mergeCell ref="AD47:AD48"/>
    <mergeCell ref="AE47:AE48"/>
    <mergeCell ref="AF47:AF48"/>
    <mergeCell ref="AG47:AG48"/>
    <mergeCell ref="AH47:AH48"/>
    <mergeCell ref="AE53:AE54"/>
    <mergeCell ref="AF53:AF54"/>
    <mergeCell ref="AG53:AG54"/>
    <mergeCell ref="AH53:AH54"/>
    <mergeCell ref="AD18:AD19"/>
    <mergeCell ref="AE18:AE19"/>
    <mergeCell ref="AF18:AF19"/>
    <mergeCell ref="AG18:AG19"/>
    <mergeCell ref="AH18:AH19"/>
    <mergeCell ref="AD20:AD21"/>
    <mergeCell ref="AE20:AE21"/>
    <mergeCell ref="AF20:AF21"/>
    <mergeCell ref="AG20:AG21"/>
    <mergeCell ref="AH20:AH21"/>
    <mergeCell ref="AD22:AD23"/>
    <mergeCell ref="AE22:AE23"/>
    <mergeCell ref="AF22:AF23"/>
    <mergeCell ref="AG22:AG23"/>
    <mergeCell ref="AH22:AH23"/>
    <mergeCell ref="AD24:AD25"/>
    <mergeCell ref="AE24:AE25"/>
    <mergeCell ref="AF24:AF25"/>
    <mergeCell ref="AG24:AG25"/>
    <mergeCell ref="AH24:AH25"/>
    <mergeCell ref="AD26:AD27"/>
    <mergeCell ref="AE26:AE27"/>
    <mergeCell ref="AF26:AF27"/>
    <mergeCell ref="AG26:AG27"/>
    <mergeCell ref="AH26:AH27"/>
    <mergeCell ref="AD28:AD29"/>
    <mergeCell ref="AE28:AE29"/>
    <mergeCell ref="AF28:AF29"/>
    <mergeCell ref="AG28:AG29"/>
    <mergeCell ref="AH28:AH29"/>
  </mergeCells>
  <conditionalFormatting sqref="R29:R38 I32:J32 E6:E12 I29:K29 E23:J23 E19:I19 R40:R41 E36:J36 E38:J38 R47:R48 E29:H32 E40:K40 E21:H21 R6:R12 C13 K22:L22 R18:R23 E48">
    <cfRule type="cellIs" dxfId="276" priority="31" stopIfTrue="1" operator="greaterThan">
      <formula>0</formula>
    </cfRule>
  </conditionalFormatting>
  <conditionalFormatting sqref="C42">
    <cfRule type="cellIs" dxfId="275" priority="30" stopIfTrue="1" operator="greaterThanOrEqual">
      <formula>1</formula>
    </cfRule>
  </conditionalFormatting>
  <conditionalFormatting sqref="R29:R38 I32:J32 E6:E12 I29:K29 E23:J23 E19:I19 R40:R41 E36:J36 E38:J38 R47:R48 E29:H32 E40:K40 E21:H21 R6:R12 C13 K22:L22 R18:R23 E48">
    <cfRule type="cellIs" dxfId="274" priority="29" stopIfTrue="1" operator="greaterThan">
      <formula>0</formula>
    </cfRule>
  </conditionalFormatting>
  <conditionalFormatting sqref="C42">
    <cfRule type="cellIs" dxfId="273" priority="28" stopIfTrue="1" operator="greaterThanOrEqual">
      <formula>1</formula>
    </cfRule>
  </conditionalFormatting>
  <conditionalFormatting sqref="C76 E42:J42 E25:H25 E46:J46 E54:J54 E27:L27 C70 T66:T67 E66:E67 C68 C30 C13 E19:M19 E29:J29 E6:E12 E21:N21 E23:J23 E36:K36 E38:H38 E40:H40 E44:F44 E48:I48 E52:I52 E60:J60 E50:J50 E56:G56 E58:K58 T6:T12">
    <cfRule type="cellIs" dxfId="272" priority="27" stopIfTrue="1" operator="greaterThan">
      <formula>0</formula>
    </cfRule>
  </conditionalFormatting>
  <conditionalFormatting sqref="C61:C63 C68:C71">
    <cfRule type="cellIs" dxfId="271" priority="26" stopIfTrue="1" operator="greaterThanOrEqual">
      <formula>1</formula>
    </cfRule>
  </conditionalFormatting>
  <conditionalFormatting sqref="I38:M38">
    <cfRule type="cellIs" dxfId="270" priority="25" stopIfTrue="1" operator="greaterThan">
      <formula>0</formula>
    </cfRule>
  </conditionalFormatting>
  <conditionalFormatting sqref="I40:R40">
    <cfRule type="cellIs" dxfId="269" priority="24" stopIfTrue="1" operator="greaterThan">
      <formula>0</formula>
    </cfRule>
  </conditionalFormatting>
  <conditionalFormatting sqref="G44:M44">
    <cfRule type="cellIs" dxfId="268" priority="23" stopIfTrue="1" operator="greaterThan">
      <formula>0</formula>
    </cfRule>
  </conditionalFormatting>
  <conditionalFormatting sqref="J48:K48">
    <cfRule type="cellIs" dxfId="267" priority="22" stopIfTrue="1" operator="greaterThan">
      <formula>0</formula>
    </cfRule>
  </conditionalFormatting>
  <conditionalFormatting sqref="J52">
    <cfRule type="cellIs" dxfId="266" priority="21" stopIfTrue="1" operator="greaterThan">
      <formula>0</formula>
    </cfRule>
  </conditionalFormatting>
  <conditionalFormatting sqref="H56">
    <cfRule type="cellIs" dxfId="265" priority="20" stopIfTrue="1" operator="greaterThan">
      <formula>0</formula>
    </cfRule>
  </conditionalFormatting>
  <conditionalFormatting sqref="T18:T29">
    <cfRule type="cellIs" dxfId="264" priority="19" operator="greaterThan">
      <formula>0</formula>
    </cfRule>
  </conditionalFormatting>
  <conditionalFormatting sqref="T35:T60">
    <cfRule type="cellIs" dxfId="263" priority="18" operator="greaterThan">
      <formula>0</formula>
    </cfRule>
  </conditionalFormatting>
  <conditionalFormatting sqref="C76 E42:J42 E25:H25 E46:J46 E54:J54 E27:L27 C70 T66:T67 E66:E67 C68 C30 C13 E19:M19 E29:J29 E6:E12 E21:N21 E23:J23 E36:K36 E60:J60 E50:J50 E58:K58 T6:T12 E38:M38 E40:R40 E44:M44 E48:K48 E52:J52 E56:H56">
    <cfRule type="cellIs" dxfId="262" priority="17" stopIfTrue="1" operator="greaterThan">
      <formula>0</formula>
    </cfRule>
  </conditionalFormatting>
  <conditionalFormatting sqref="C61:C63 C68:C71">
    <cfRule type="cellIs" dxfId="261" priority="16" stopIfTrue="1" operator="greaterThanOrEqual">
      <formula>1</formula>
    </cfRule>
  </conditionalFormatting>
  <conditionalFormatting sqref="T18:T29 T35:T60">
    <cfRule type="cellIs" dxfId="260" priority="15"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259" priority="14" stopIfTrue="1" operator="greaterThan">
      <formula>0</formula>
    </cfRule>
  </conditionalFormatting>
  <conditionalFormatting sqref="C61:C63 C68:C71">
    <cfRule type="cellIs" dxfId="258" priority="13" stopIfTrue="1" operator="greaterThanOrEqual">
      <formula>1</formula>
    </cfRule>
  </conditionalFormatting>
  <conditionalFormatting sqref="T18:T29 T35:T60">
    <cfRule type="cellIs" dxfId="257" priority="12" operator="greaterThan">
      <formula>0</formula>
    </cfRule>
  </conditionalFormatting>
  <conditionalFormatting sqref="N44">
    <cfRule type="cellIs" dxfId="256" priority="11" stopIfTrue="1" operator="greaterThan">
      <formula>0</formula>
    </cfRule>
  </conditionalFormatting>
  <conditionalFormatting sqref="O44">
    <cfRule type="cellIs" dxfId="255" priority="10" stopIfTrue="1" operator="greaterThan">
      <formula>0</formula>
    </cfRule>
  </conditionalFormatting>
  <conditionalFormatting sqref="P44">
    <cfRule type="cellIs" dxfId="254" priority="9" stopIfTrue="1" operator="greaterThan">
      <formula>0</formula>
    </cfRule>
  </conditionalFormatting>
  <conditionalFormatting sqref="Q44">
    <cfRule type="cellIs" dxfId="253" priority="8" stopIfTrue="1"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252" priority="7" stopIfTrue="1" operator="greaterThan">
      <formula>0</formula>
    </cfRule>
  </conditionalFormatting>
  <conditionalFormatting sqref="C61:C63 C68:C71">
    <cfRule type="cellIs" dxfId="251" priority="6" stopIfTrue="1" operator="greaterThanOrEqual">
      <formula>1</formula>
    </cfRule>
  </conditionalFormatting>
  <conditionalFormatting sqref="T18:T29 T35:T60">
    <cfRule type="cellIs" dxfId="250" priority="5" operator="greaterThan">
      <formula>0</formula>
    </cfRule>
  </conditionalFormatting>
  <conditionalFormatting sqref="N44">
    <cfRule type="cellIs" dxfId="249" priority="4" stopIfTrue="1" operator="greaterThan">
      <formula>0</formula>
    </cfRule>
  </conditionalFormatting>
  <conditionalFormatting sqref="O44">
    <cfRule type="cellIs" dxfId="248" priority="3" stopIfTrue="1" operator="greaterThan">
      <formula>0</formula>
    </cfRule>
  </conditionalFormatting>
  <conditionalFormatting sqref="P44">
    <cfRule type="cellIs" dxfId="247" priority="2" stopIfTrue="1" operator="greaterThan">
      <formula>0</formula>
    </cfRule>
  </conditionalFormatting>
  <conditionalFormatting sqref="Q44">
    <cfRule type="cellIs" dxfId="246" priority="1" stopIfTrue="1" operator="greaterThan">
      <formula>0</formula>
    </cfRule>
  </conditionalFormatting>
  <pageMargins left="0.5" right="0.5" top="0.5" bottom="0.5" header="0.3" footer="0.3"/>
  <pageSetup scale="59" orientation="portrait" horizontalDpi="360" verticalDpi="36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AI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21.140625" style="9" bestFit="1" customWidth="1"/>
    <col min="3" max="3" width="6.7109375" style="9" customWidth="1"/>
    <col min="4" max="4" width="5.28515625" style="9" customWidth="1"/>
    <col min="5" max="18" width="3.7109375" style="9" customWidth="1"/>
    <col min="19" max="19" width="8" style="9" customWidth="1"/>
    <col min="20" max="20" width="7" style="9" customWidth="1"/>
    <col min="21" max="22" width="9.140625" style="9"/>
    <col min="23" max="23" width="4.7109375" style="9" customWidth="1"/>
    <col min="24" max="16384" width="9.140625" style="9"/>
  </cols>
  <sheetData>
    <row r="1" spans="1:34">
      <c r="A1" s="66" t="s">
        <v>45</v>
      </c>
      <c r="B1" s="1" t="s">
        <v>35</v>
      </c>
      <c r="C1" s="66"/>
      <c r="D1" s="66"/>
      <c r="E1" s="66"/>
      <c r="F1" s="66" t="s">
        <v>39</v>
      </c>
      <c r="G1" s="66"/>
      <c r="H1" s="10"/>
      <c r="I1" s="79" t="s">
        <v>156</v>
      </c>
      <c r="J1" s="66"/>
      <c r="K1" s="66"/>
      <c r="L1" s="66"/>
      <c r="M1" s="66"/>
      <c r="N1" s="66"/>
      <c r="O1" s="66"/>
      <c r="P1" s="66"/>
      <c r="Q1" s="66"/>
      <c r="R1" s="76"/>
      <c r="S1" s="66"/>
      <c r="T1" s="66"/>
      <c r="U1" s="66"/>
      <c r="V1" s="66"/>
      <c r="W1" s="66"/>
      <c r="X1" s="66"/>
      <c r="Y1" s="66"/>
      <c r="Z1" s="66"/>
      <c r="AA1" s="66"/>
      <c r="AB1" s="66"/>
      <c r="AC1" s="11" t="s">
        <v>105</v>
      </c>
      <c r="AD1" s="11"/>
      <c r="AE1" s="12"/>
      <c r="AF1" s="12"/>
      <c r="AG1" s="12"/>
      <c r="AH1" s="12"/>
    </row>
    <row r="2" spans="1:34">
      <c r="A2" s="66"/>
      <c r="B2" s="1" t="s">
        <v>40</v>
      </c>
      <c r="C2" s="66"/>
      <c r="D2" s="66"/>
      <c r="E2" s="66"/>
      <c r="F2" s="66"/>
      <c r="G2" s="66"/>
      <c r="H2" s="66"/>
      <c r="I2" s="66"/>
      <c r="J2" s="66"/>
      <c r="K2" s="66"/>
      <c r="L2" s="66"/>
      <c r="M2" s="66"/>
      <c r="N2" s="66"/>
      <c r="O2" s="66"/>
      <c r="P2" s="66"/>
      <c r="Q2" s="66"/>
      <c r="R2" s="66"/>
      <c r="S2" s="66"/>
      <c r="T2" s="82" t="s">
        <v>13</v>
      </c>
      <c r="U2" s="83">
        <f>DenStatus!C2</f>
        <v>40466</v>
      </c>
      <c r="V2" s="83"/>
      <c r="W2" s="66"/>
      <c r="X2" s="66"/>
      <c r="Y2" s="66"/>
      <c r="Z2" s="66"/>
      <c r="AA2" s="66"/>
      <c r="AB2" s="66"/>
      <c r="AC2" s="66"/>
      <c r="AD2" s="231" t="s">
        <v>18</v>
      </c>
      <c r="AE2" s="232"/>
      <c r="AF2" s="232"/>
      <c r="AG2" s="232"/>
      <c r="AH2" s="218"/>
    </row>
    <row r="3" spans="1:34">
      <c r="A3" s="67" t="s">
        <v>106</v>
      </c>
      <c r="B3" s="66"/>
      <c r="C3" s="66"/>
      <c r="D3" s="66"/>
      <c r="E3" s="66"/>
      <c r="F3" s="66"/>
      <c r="G3" s="66"/>
      <c r="H3" s="66"/>
      <c r="I3" s="66"/>
      <c r="J3" s="66"/>
      <c r="K3" s="66"/>
      <c r="L3" s="66"/>
      <c r="M3" s="66"/>
      <c r="N3" s="66"/>
      <c r="O3" s="66"/>
      <c r="P3" s="66"/>
      <c r="Q3" s="66"/>
      <c r="R3" s="66"/>
      <c r="S3" s="66"/>
      <c r="T3" s="66"/>
      <c r="U3" s="66"/>
      <c r="V3" s="66"/>
      <c r="W3" s="66"/>
      <c r="X3" s="32" t="s">
        <v>9</v>
      </c>
      <c r="Y3" s="33"/>
      <c r="Z3" s="33"/>
      <c r="AA3" s="31" t="s">
        <v>25</v>
      </c>
      <c r="AB3" s="66"/>
      <c r="AC3" s="66"/>
      <c r="AD3" s="233" t="s">
        <v>27</v>
      </c>
      <c r="AE3" s="234"/>
      <c r="AF3" s="234"/>
      <c r="AG3" s="234"/>
      <c r="AH3" s="235"/>
    </row>
    <row r="4" spans="1:34">
      <c r="A4" s="68" t="s">
        <v>6</v>
      </c>
      <c r="B4" s="68"/>
      <c r="C4" s="68" t="s">
        <v>8</v>
      </c>
      <c r="D4" s="68"/>
      <c r="E4" s="195" t="s">
        <v>34</v>
      </c>
      <c r="F4" s="85"/>
      <c r="G4" s="85"/>
      <c r="H4" s="85"/>
      <c r="I4" s="85"/>
      <c r="J4" s="85"/>
      <c r="K4" s="85"/>
      <c r="L4" s="85"/>
      <c r="M4" s="85"/>
      <c r="N4" s="85"/>
      <c r="O4" s="85"/>
      <c r="P4" s="85"/>
      <c r="Q4" s="85"/>
      <c r="R4" s="86"/>
      <c r="S4" s="291" t="s">
        <v>5</v>
      </c>
      <c r="T4" s="292"/>
      <c r="U4" s="292"/>
      <c r="V4" s="293"/>
      <c r="W4" s="66"/>
      <c r="X4" s="238" t="s">
        <v>204</v>
      </c>
      <c r="Y4" s="3"/>
      <c r="Z4" s="3"/>
      <c r="AA4" s="199">
        <v>37429</v>
      </c>
      <c r="AB4" s="66"/>
      <c r="AC4" s="66"/>
      <c r="AD4" s="91" t="s">
        <v>35</v>
      </c>
      <c r="AE4" s="91" t="s">
        <v>51</v>
      </c>
      <c r="AF4" s="112" t="s">
        <v>180</v>
      </c>
      <c r="AG4" s="112" t="s">
        <v>181</v>
      </c>
      <c r="AH4" s="91" t="s">
        <v>1</v>
      </c>
    </row>
    <row r="5" spans="1:34">
      <c r="A5" s="69" t="s">
        <v>46</v>
      </c>
      <c r="B5" s="68" t="s">
        <v>43</v>
      </c>
      <c r="C5" s="69" t="s">
        <v>49</v>
      </c>
      <c r="D5" s="70" t="s">
        <v>17</v>
      </c>
      <c r="E5" s="87">
        <v>1</v>
      </c>
      <c r="F5" s="240"/>
      <c r="G5" s="179"/>
      <c r="H5" s="179"/>
      <c r="I5" s="179"/>
      <c r="J5" s="179"/>
      <c r="K5" s="179"/>
      <c r="L5" s="179"/>
      <c r="M5" s="179"/>
      <c r="N5" s="179"/>
      <c r="O5" s="179"/>
      <c r="P5" s="179"/>
      <c r="Q5" s="179"/>
      <c r="R5" s="88"/>
      <c r="S5" s="69" t="s">
        <v>2</v>
      </c>
      <c r="T5" s="69" t="s">
        <v>32</v>
      </c>
      <c r="U5" s="69" t="s">
        <v>25</v>
      </c>
      <c r="V5" s="59" t="s">
        <v>104</v>
      </c>
      <c r="W5" s="66"/>
      <c r="X5" s="238" t="s">
        <v>205</v>
      </c>
      <c r="Y5" s="3"/>
      <c r="Z5" s="3"/>
      <c r="AA5" s="199">
        <v>37429</v>
      </c>
      <c r="AB5" s="66"/>
      <c r="AC5" s="66"/>
      <c r="AD5" s="236" t="s">
        <v>52</v>
      </c>
      <c r="AE5" s="236" t="s">
        <v>52</v>
      </c>
      <c r="AF5" s="72" t="s">
        <v>52</v>
      </c>
      <c r="AG5" s="72" t="s">
        <v>52</v>
      </c>
      <c r="AH5" s="236" t="s">
        <v>53</v>
      </c>
    </row>
    <row r="6" spans="1:34">
      <c r="A6" s="69">
        <v>1</v>
      </c>
      <c r="B6" s="68" t="str">
        <f>DenStatus!C5</f>
        <v>Scout Oath</v>
      </c>
      <c r="C6" s="69">
        <v>1</v>
      </c>
      <c r="D6" s="240">
        <v>1</v>
      </c>
      <c r="E6" s="7"/>
      <c r="F6" s="240"/>
      <c r="G6" s="179"/>
      <c r="H6" s="179"/>
      <c r="I6" s="179"/>
      <c r="J6" s="179"/>
      <c r="K6" s="179"/>
      <c r="L6" s="179"/>
      <c r="M6" s="179"/>
      <c r="N6" s="179"/>
      <c r="O6" s="179"/>
      <c r="P6" s="179"/>
      <c r="Q6" s="179"/>
      <c r="R6" s="88"/>
      <c r="S6" s="69">
        <f t="shared" ref="S6:S12" si="0">COUNTA(E6:R6)</f>
        <v>0</v>
      </c>
      <c r="T6" s="69">
        <f>IF(SUM(AD6:AG6)&gt;=AH6,1,0)</f>
        <v>0</v>
      </c>
      <c r="U6" s="199"/>
      <c r="V6" s="199"/>
      <c r="W6" s="66"/>
      <c r="X6" s="2"/>
      <c r="Y6" s="3"/>
      <c r="Z6" s="3"/>
      <c r="AA6" s="199"/>
      <c r="AB6" s="66"/>
      <c r="AC6" s="66"/>
      <c r="AD6" s="225">
        <f t="shared" ref="AD6:AD12" si="1">IF(S6&gt;=C6,1,0)</f>
        <v>0</v>
      </c>
      <c r="AE6" s="225"/>
      <c r="AF6" s="225"/>
      <c r="AG6" s="225"/>
      <c r="AH6" s="225">
        <v>1</v>
      </c>
    </row>
    <row r="7" spans="1:34">
      <c r="A7" s="69">
        <f t="shared" ref="A7:A12" si="2">A6+1</f>
        <v>2</v>
      </c>
      <c r="B7" s="68" t="str">
        <f>DenStatus!C6</f>
        <v>Scout Law</v>
      </c>
      <c r="C7" s="69">
        <v>1</v>
      </c>
      <c r="D7" s="240">
        <v>1</v>
      </c>
      <c r="E7" s="7"/>
      <c r="F7" s="240"/>
      <c r="G7" s="179"/>
      <c r="H7" s="179"/>
      <c r="I7" s="179"/>
      <c r="J7" s="115"/>
      <c r="K7" s="179"/>
      <c r="L7" s="179"/>
      <c r="M7" s="179"/>
      <c r="N7" s="179"/>
      <c r="O7" s="179"/>
      <c r="P7" s="179"/>
      <c r="Q7" s="179"/>
      <c r="R7" s="88"/>
      <c r="S7" s="69">
        <f t="shared" si="0"/>
        <v>0</v>
      </c>
      <c r="T7" s="69">
        <f t="shared" ref="T7:T12" si="3">IF(SUM(AD7:AG7)&gt;=AH7,1,0)</f>
        <v>0</v>
      </c>
      <c r="U7" s="199"/>
      <c r="V7" s="199"/>
      <c r="W7" s="66"/>
      <c r="X7" s="2"/>
      <c r="Y7" s="3"/>
      <c r="Z7" s="3"/>
      <c r="AA7" s="199"/>
      <c r="AB7" s="66"/>
      <c r="AC7" s="66"/>
      <c r="AD7" s="225">
        <f t="shared" si="1"/>
        <v>0</v>
      </c>
      <c r="AE7" s="225"/>
      <c r="AF7" s="225"/>
      <c r="AG7" s="225"/>
      <c r="AH7" s="225">
        <v>1</v>
      </c>
    </row>
    <row r="8" spans="1:34">
      <c r="A8" s="69">
        <f t="shared" si="2"/>
        <v>3</v>
      </c>
      <c r="B8" s="68" t="str">
        <f>DenStatus!C7</f>
        <v>Cub Scout Sign</v>
      </c>
      <c r="C8" s="69">
        <v>1</v>
      </c>
      <c r="D8" s="240">
        <v>1</v>
      </c>
      <c r="E8" s="7"/>
      <c r="F8" s="240"/>
      <c r="G8" s="179"/>
      <c r="H8" s="179"/>
      <c r="I8" s="179"/>
      <c r="J8" s="179"/>
      <c r="K8" s="179"/>
      <c r="L8" s="179"/>
      <c r="M8" s="179"/>
      <c r="N8" s="179"/>
      <c r="O8" s="179"/>
      <c r="P8" s="179"/>
      <c r="Q8" s="179"/>
      <c r="R8" s="88"/>
      <c r="S8" s="69">
        <f t="shared" si="0"/>
        <v>0</v>
      </c>
      <c r="T8" s="69">
        <f t="shared" si="3"/>
        <v>0</v>
      </c>
      <c r="U8" s="199"/>
      <c r="V8" s="199"/>
      <c r="W8" s="66"/>
      <c r="X8" s="2"/>
      <c r="Y8" s="3"/>
      <c r="Z8" s="3"/>
      <c r="AA8" s="199"/>
      <c r="AB8" s="66"/>
      <c r="AC8" s="66"/>
      <c r="AD8" s="225">
        <f t="shared" si="1"/>
        <v>0</v>
      </c>
      <c r="AE8" s="225"/>
      <c r="AF8" s="225"/>
      <c r="AG8" s="225"/>
      <c r="AH8" s="225">
        <v>1</v>
      </c>
    </row>
    <row r="9" spans="1:34">
      <c r="A9" s="69">
        <f t="shared" si="2"/>
        <v>4</v>
      </c>
      <c r="B9" s="68" t="str">
        <f>DenStatus!C8</f>
        <v>Cub Scout Handshake</v>
      </c>
      <c r="C9" s="69">
        <v>1</v>
      </c>
      <c r="D9" s="240">
        <v>1</v>
      </c>
      <c r="E9" s="7"/>
      <c r="F9" s="240"/>
      <c r="G9" s="179"/>
      <c r="H9" s="179"/>
      <c r="I9" s="179"/>
      <c r="J9" s="179"/>
      <c r="K9" s="179"/>
      <c r="L9" s="179"/>
      <c r="M9" s="179"/>
      <c r="N9" s="179"/>
      <c r="O9" s="179"/>
      <c r="P9" s="179"/>
      <c r="Q9" s="179"/>
      <c r="R9" s="88"/>
      <c r="S9" s="69">
        <f t="shared" si="0"/>
        <v>0</v>
      </c>
      <c r="T9" s="69">
        <f t="shared" si="3"/>
        <v>0</v>
      </c>
      <c r="U9" s="199"/>
      <c r="V9" s="199"/>
      <c r="W9" s="66"/>
      <c r="X9" s="2"/>
      <c r="Y9" s="3"/>
      <c r="Z9" s="3"/>
      <c r="AA9" s="199"/>
      <c r="AB9" s="66"/>
      <c r="AC9" s="66"/>
      <c r="AD9" s="225">
        <f t="shared" si="1"/>
        <v>0</v>
      </c>
      <c r="AE9" s="225"/>
      <c r="AF9" s="225"/>
      <c r="AG9" s="225"/>
      <c r="AH9" s="225">
        <v>1</v>
      </c>
    </row>
    <row r="10" spans="1:34">
      <c r="A10" s="69">
        <f t="shared" si="2"/>
        <v>5</v>
      </c>
      <c r="B10" s="68" t="str">
        <f>DenStatus!C9</f>
        <v>Cub Scout Motto</v>
      </c>
      <c r="C10" s="69">
        <v>1</v>
      </c>
      <c r="D10" s="240">
        <v>1</v>
      </c>
      <c r="E10" s="7"/>
      <c r="F10" s="240"/>
      <c r="G10" s="179"/>
      <c r="H10" s="179"/>
      <c r="I10" s="179"/>
      <c r="J10" s="179"/>
      <c r="K10" s="179"/>
      <c r="L10" s="179"/>
      <c r="M10" s="179"/>
      <c r="N10" s="179"/>
      <c r="O10" s="179"/>
      <c r="P10" s="179"/>
      <c r="Q10" s="179"/>
      <c r="R10" s="88"/>
      <c r="S10" s="69">
        <f t="shared" si="0"/>
        <v>0</v>
      </c>
      <c r="T10" s="69">
        <f t="shared" si="3"/>
        <v>0</v>
      </c>
      <c r="U10" s="199"/>
      <c r="V10" s="199"/>
      <c r="W10" s="66"/>
      <c r="X10" s="2"/>
      <c r="Y10" s="3"/>
      <c r="Z10" s="3"/>
      <c r="AA10" s="199"/>
      <c r="AB10" s="66"/>
      <c r="AC10" s="66"/>
      <c r="AD10" s="225">
        <f t="shared" si="1"/>
        <v>0</v>
      </c>
      <c r="AE10" s="225"/>
      <c r="AF10" s="225"/>
      <c r="AG10" s="225"/>
      <c r="AH10" s="225">
        <v>1</v>
      </c>
    </row>
    <row r="11" spans="1:34">
      <c r="A11" s="69">
        <f t="shared" si="2"/>
        <v>6</v>
      </c>
      <c r="B11" s="68" t="str">
        <f>DenStatus!C10</f>
        <v>Cub Scout Salute</v>
      </c>
      <c r="C11" s="69">
        <v>1</v>
      </c>
      <c r="D11" s="240">
        <v>1</v>
      </c>
      <c r="E11" s="7"/>
      <c r="F11" s="240"/>
      <c r="G11" s="179"/>
      <c r="H11" s="179"/>
      <c r="I11" s="179"/>
      <c r="J11" s="179"/>
      <c r="K11" s="179"/>
      <c r="L11" s="179"/>
      <c r="M11" s="179"/>
      <c r="N11" s="179"/>
      <c r="O11" s="179"/>
      <c r="P11" s="179"/>
      <c r="Q11" s="179"/>
      <c r="R11" s="88"/>
      <c r="S11" s="69">
        <f t="shared" si="0"/>
        <v>0</v>
      </c>
      <c r="T11" s="69">
        <f t="shared" si="3"/>
        <v>0</v>
      </c>
      <c r="U11" s="199"/>
      <c r="V11" s="199"/>
      <c r="W11" s="66"/>
      <c r="X11" s="2"/>
      <c r="Y11" s="3"/>
      <c r="Z11" s="3"/>
      <c r="AA11" s="199"/>
      <c r="AB11" s="66"/>
      <c r="AC11" s="66"/>
      <c r="AD11" s="225">
        <f t="shared" si="1"/>
        <v>0</v>
      </c>
      <c r="AE11" s="225"/>
      <c r="AF11" s="225"/>
      <c r="AG11" s="225"/>
      <c r="AH11" s="225">
        <v>1</v>
      </c>
    </row>
    <row r="12" spans="1:34" ht="13.5" thickBot="1">
      <c r="A12" s="69">
        <f t="shared" si="2"/>
        <v>7</v>
      </c>
      <c r="B12" s="68" t="str">
        <f>DenStatus!C11</f>
        <v>Child Protection</v>
      </c>
      <c r="C12" s="69">
        <v>1</v>
      </c>
      <c r="D12" s="240">
        <v>1</v>
      </c>
      <c r="E12" s="8"/>
      <c r="F12" s="192"/>
      <c r="G12" s="193"/>
      <c r="H12" s="193"/>
      <c r="I12" s="193"/>
      <c r="J12" s="193"/>
      <c r="K12" s="193"/>
      <c r="L12" s="193"/>
      <c r="M12" s="193"/>
      <c r="N12" s="193"/>
      <c r="O12" s="193"/>
      <c r="P12" s="193"/>
      <c r="Q12" s="193"/>
      <c r="R12" s="194"/>
      <c r="S12" s="69">
        <f t="shared" si="0"/>
        <v>0</v>
      </c>
      <c r="T12" s="69">
        <f t="shared" si="3"/>
        <v>0</v>
      </c>
      <c r="U12" s="199"/>
      <c r="V12" s="199"/>
      <c r="W12" s="66"/>
      <c r="X12" s="2"/>
      <c r="Y12" s="3"/>
      <c r="Z12" s="3"/>
      <c r="AA12" s="199"/>
      <c r="AB12" s="66"/>
      <c r="AC12" s="66"/>
      <c r="AD12" s="225">
        <f t="shared" si="1"/>
        <v>0</v>
      </c>
      <c r="AE12" s="225"/>
      <c r="AF12" s="225"/>
      <c r="AG12" s="225"/>
      <c r="AH12" s="225">
        <v>1</v>
      </c>
    </row>
    <row r="13" spans="1:34" ht="13.5" thickTop="1">
      <c r="A13" s="218"/>
      <c r="B13" s="72" t="s">
        <v>89</v>
      </c>
      <c r="C13" s="73">
        <f>IF(SUM(T6:T12)&gt;=7,"X",0)</f>
        <v>0</v>
      </c>
      <c r="D13" s="227" t="s">
        <v>212</v>
      </c>
      <c r="E13" s="76"/>
      <c r="F13" s="75"/>
      <c r="G13" s="75"/>
      <c r="H13" s="75"/>
      <c r="I13" s="75"/>
      <c r="J13" s="75"/>
      <c r="K13" s="75"/>
      <c r="L13" s="75"/>
      <c r="M13" s="75"/>
      <c r="N13" s="75"/>
      <c r="O13" s="75"/>
      <c r="P13" s="75"/>
      <c r="Q13" s="75"/>
      <c r="R13" s="75"/>
      <c r="S13" s="75"/>
      <c r="T13" s="75"/>
      <c r="U13" s="200"/>
      <c r="V13" s="89"/>
      <c r="W13" s="66"/>
      <c r="X13" s="2"/>
      <c r="Y13" s="3"/>
      <c r="Z13" s="3"/>
      <c r="AA13" s="199"/>
      <c r="AB13" s="66"/>
      <c r="AC13" s="66"/>
      <c r="AD13" s="66"/>
      <c r="AE13" s="66"/>
      <c r="AF13" s="66"/>
      <c r="AG13" s="66"/>
      <c r="AH13" s="66"/>
    </row>
    <row r="14" spans="1:34">
      <c r="A14" s="66"/>
      <c r="B14" s="66"/>
      <c r="C14" s="66"/>
      <c r="D14" s="66"/>
      <c r="E14" s="66"/>
      <c r="F14" s="66"/>
      <c r="G14" s="66"/>
      <c r="H14" s="66"/>
      <c r="I14" s="66"/>
      <c r="J14" s="66"/>
      <c r="K14" s="66"/>
      <c r="L14" s="66"/>
      <c r="M14" s="66"/>
      <c r="N14" s="66"/>
      <c r="O14" s="66"/>
      <c r="P14" s="66"/>
      <c r="Q14" s="66"/>
      <c r="R14" s="66"/>
      <c r="S14" s="66"/>
      <c r="T14" s="66"/>
      <c r="U14" s="66"/>
      <c r="V14" s="66"/>
      <c r="W14" s="66"/>
      <c r="X14" s="2"/>
      <c r="Y14" s="3"/>
      <c r="Z14" s="3"/>
      <c r="AA14" s="199"/>
      <c r="AB14" s="66"/>
      <c r="AC14" s="66"/>
      <c r="AD14" s="237" t="s">
        <v>82</v>
      </c>
      <c r="AE14" s="232"/>
      <c r="AF14" s="232"/>
      <c r="AG14" s="232"/>
      <c r="AH14" s="218"/>
    </row>
    <row r="15" spans="1:34">
      <c r="A15" s="74" t="s">
        <v>84</v>
      </c>
      <c r="B15" s="66"/>
      <c r="C15" s="66"/>
      <c r="D15" s="66"/>
      <c r="E15" s="66"/>
      <c r="F15" s="66"/>
      <c r="G15" s="66"/>
      <c r="H15" s="66"/>
      <c r="I15" s="66"/>
      <c r="J15" s="66"/>
      <c r="K15" s="66"/>
      <c r="L15" s="66"/>
      <c r="M15" s="66"/>
      <c r="N15" s="66"/>
      <c r="O15" s="66"/>
      <c r="P15" s="66"/>
      <c r="Q15" s="66"/>
      <c r="R15" s="66"/>
      <c r="S15" s="66"/>
      <c r="T15" s="66"/>
      <c r="U15" s="66"/>
      <c r="V15" s="66"/>
      <c r="W15" s="66"/>
      <c r="X15" s="2"/>
      <c r="Y15" s="3"/>
      <c r="Z15" s="3"/>
      <c r="AA15" s="199"/>
      <c r="AB15" s="66"/>
      <c r="AC15" s="66"/>
      <c r="AD15" s="233" t="s">
        <v>27</v>
      </c>
      <c r="AE15" s="234"/>
      <c r="AF15" s="234"/>
      <c r="AG15" s="234"/>
      <c r="AH15" s="235"/>
    </row>
    <row r="16" spans="1:34">
      <c r="A16" s="58" t="s">
        <v>77</v>
      </c>
      <c r="B16" s="68"/>
      <c r="C16" s="68" t="s">
        <v>8</v>
      </c>
      <c r="D16" s="68"/>
      <c r="E16" s="221" t="s">
        <v>34</v>
      </c>
      <c r="F16" s="85"/>
      <c r="G16" s="85"/>
      <c r="H16" s="85"/>
      <c r="I16" s="85"/>
      <c r="J16" s="85"/>
      <c r="K16" s="85"/>
      <c r="L16" s="85"/>
      <c r="M16" s="85"/>
      <c r="N16" s="85"/>
      <c r="O16" s="85"/>
      <c r="P16" s="85"/>
      <c r="Q16" s="85"/>
      <c r="R16" s="86"/>
      <c r="S16" s="294" t="s">
        <v>80</v>
      </c>
      <c r="T16" s="292"/>
      <c r="U16" s="292"/>
      <c r="V16" s="293"/>
      <c r="W16" s="66"/>
      <c r="X16" s="2"/>
      <c r="Y16" s="3"/>
      <c r="Z16" s="3"/>
      <c r="AA16" s="199"/>
      <c r="AB16" s="66"/>
      <c r="AC16" s="66"/>
      <c r="AD16" s="91" t="s">
        <v>35</v>
      </c>
      <c r="AE16" s="91" t="s">
        <v>51</v>
      </c>
      <c r="AF16" s="112" t="s">
        <v>180</v>
      </c>
      <c r="AG16" s="112" t="s">
        <v>181</v>
      </c>
      <c r="AH16" s="91" t="s">
        <v>1</v>
      </c>
    </row>
    <row r="17" spans="1:35">
      <c r="A17" s="69" t="s">
        <v>46</v>
      </c>
      <c r="B17" s="68" t="s">
        <v>43</v>
      </c>
      <c r="C17" s="69" t="s">
        <v>49</v>
      </c>
      <c r="D17" s="69" t="s">
        <v>17</v>
      </c>
      <c r="E17" s="240"/>
      <c r="F17" s="179"/>
      <c r="G17" s="179"/>
      <c r="H17" s="179"/>
      <c r="I17" s="179"/>
      <c r="J17" s="179"/>
      <c r="K17" s="179"/>
      <c r="L17" s="179"/>
      <c r="M17" s="179"/>
      <c r="N17" s="179"/>
      <c r="O17" s="179"/>
      <c r="P17" s="179"/>
      <c r="Q17" s="179"/>
      <c r="R17" s="88"/>
      <c r="S17" s="73" t="s">
        <v>2</v>
      </c>
      <c r="T17" s="73" t="s">
        <v>32</v>
      </c>
      <c r="U17" s="73" t="s">
        <v>25</v>
      </c>
      <c r="V17" s="59" t="s">
        <v>104</v>
      </c>
      <c r="W17" s="66"/>
      <c r="X17" s="2"/>
      <c r="Y17" s="3"/>
      <c r="Z17" s="3"/>
      <c r="AA17" s="199"/>
      <c r="AB17" s="66"/>
      <c r="AC17" s="66"/>
      <c r="AD17" s="236" t="s">
        <v>52</v>
      </c>
      <c r="AE17" s="236" t="s">
        <v>52</v>
      </c>
      <c r="AF17" s="72" t="s">
        <v>52</v>
      </c>
      <c r="AG17" s="72" t="s">
        <v>52</v>
      </c>
      <c r="AH17" s="236" t="s">
        <v>53</v>
      </c>
    </row>
    <row r="18" spans="1:35">
      <c r="A18" s="258">
        <v>1</v>
      </c>
      <c r="B18" s="296" t="str">
        <f>DenStatus!C15</f>
        <v>Call of the Wild</v>
      </c>
      <c r="C18" s="258">
        <v>8</v>
      </c>
      <c r="D18" s="258">
        <v>12</v>
      </c>
      <c r="E18" s="60" t="s">
        <v>166</v>
      </c>
      <c r="F18" s="60" t="s">
        <v>167</v>
      </c>
      <c r="G18" s="60" t="s">
        <v>174</v>
      </c>
      <c r="H18" s="60" t="s">
        <v>175</v>
      </c>
      <c r="I18" s="87">
        <v>2</v>
      </c>
      <c r="J18" s="60" t="s">
        <v>162</v>
      </c>
      <c r="K18" s="60" t="s">
        <v>163</v>
      </c>
      <c r="L18" s="60" t="s">
        <v>177</v>
      </c>
      <c r="M18" s="92" t="s">
        <v>164</v>
      </c>
      <c r="N18" s="92" t="s">
        <v>165</v>
      </c>
      <c r="O18" s="92">
        <v>5</v>
      </c>
      <c r="P18" s="92">
        <v>6</v>
      </c>
      <c r="Q18" s="181"/>
      <c r="R18" s="182"/>
      <c r="S18" s="258">
        <f>COUNTA(E19:R19)</f>
        <v>0</v>
      </c>
      <c r="T18" s="258">
        <f>IF(SUM(AD18:AG19)&gt;=AH18,1,0)</f>
        <v>0</v>
      </c>
      <c r="U18" s="277"/>
      <c r="V18" s="277"/>
      <c r="W18" s="66"/>
      <c r="X18" s="2"/>
      <c r="Y18" s="3"/>
      <c r="Z18" s="3"/>
      <c r="AA18" s="199"/>
      <c r="AB18" s="66"/>
      <c r="AC18" s="66"/>
      <c r="AD18" s="258">
        <f>IF(COUNTA(E19:H19)&gt;=1,1,0)</f>
        <v>0</v>
      </c>
      <c r="AE18" s="256">
        <f>IF(COUNTA(I19:N19)&gt;=6,1,0)</f>
        <v>0</v>
      </c>
      <c r="AF18" s="256">
        <f>IF(COUNTA(O19:P19)&gt;=1,1,0)</f>
        <v>0</v>
      </c>
      <c r="AG18" s="256"/>
      <c r="AH18" s="258">
        <v>3</v>
      </c>
    </row>
    <row r="19" spans="1:35" ht="13.5" thickBot="1">
      <c r="A19" s="295"/>
      <c r="B19" s="297"/>
      <c r="C19" s="295"/>
      <c r="D19" s="303"/>
      <c r="E19" s="196"/>
      <c r="F19" s="196"/>
      <c r="G19" s="196"/>
      <c r="H19" s="196"/>
      <c r="I19" s="196"/>
      <c r="J19" s="196"/>
      <c r="K19" s="196"/>
      <c r="L19" s="196"/>
      <c r="M19" s="196"/>
      <c r="N19" s="196"/>
      <c r="O19" s="196"/>
      <c r="P19" s="196"/>
      <c r="Q19" s="78"/>
      <c r="R19" s="202"/>
      <c r="S19" s="299"/>
      <c r="T19" s="303"/>
      <c r="U19" s="270"/>
      <c r="V19" s="270"/>
      <c r="W19" s="66"/>
      <c r="X19" s="2"/>
      <c r="Y19" s="3"/>
      <c r="Z19" s="3"/>
      <c r="AA19" s="199"/>
      <c r="AB19" s="66"/>
      <c r="AC19" s="66"/>
      <c r="AD19" s="257"/>
      <c r="AE19" s="257"/>
      <c r="AF19" s="257"/>
      <c r="AG19" s="257"/>
      <c r="AH19" s="257"/>
    </row>
    <row r="20" spans="1:35">
      <c r="A20" s="259">
        <f>A18+1</f>
        <v>2</v>
      </c>
      <c r="B20" s="298" t="str">
        <f>DenStatus!C16</f>
        <v>Council Fire</v>
      </c>
      <c r="C20" s="259">
        <v>3</v>
      </c>
      <c r="D20" s="259">
        <v>7</v>
      </c>
      <c r="E20" s="203">
        <v>1</v>
      </c>
      <c r="F20" s="203">
        <v>2</v>
      </c>
      <c r="G20" s="204">
        <v>3</v>
      </c>
      <c r="H20" s="204">
        <v>4</v>
      </c>
      <c r="I20" s="204">
        <v>5</v>
      </c>
      <c r="J20" s="204">
        <v>6</v>
      </c>
      <c r="K20" s="203">
        <v>7</v>
      </c>
      <c r="L20" s="206"/>
      <c r="M20" s="206"/>
      <c r="N20" s="206"/>
      <c r="O20" s="206"/>
      <c r="P20" s="206"/>
      <c r="Q20" s="206"/>
      <c r="R20" s="207"/>
      <c r="S20" s="259">
        <f>COUNTA(E21:R21)</f>
        <v>0</v>
      </c>
      <c r="T20" s="259">
        <f>IF(SUM(AD20:AG21)&gt;=AH20,1,0)</f>
        <v>0</v>
      </c>
      <c r="U20" s="272"/>
      <c r="V20" s="272"/>
      <c r="W20" s="66"/>
      <c r="X20" s="2"/>
      <c r="Y20" s="3"/>
      <c r="Z20" s="3"/>
      <c r="AA20" s="199"/>
      <c r="AB20" s="66"/>
      <c r="AC20" s="66"/>
      <c r="AD20" s="259">
        <f>IF(COUNTA(E21:F21)&gt;=2,1,0)</f>
        <v>0</v>
      </c>
      <c r="AE20" s="256">
        <f>IF(COUNTA(G21:K21)&gt;=1,1,0)</f>
        <v>0</v>
      </c>
      <c r="AF20" s="256"/>
      <c r="AG20" s="256"/>
      <c r="AH20" s="259">
        <v>2</v>
      </c>
    </row>
    <row r="21" spans="1:35" ht="13.5" thickBot="1">
      <c r="A21" s="257"/>
      <c r="B21" s="290"/>
      <c r="C21" s="276"/>
      <c r="D21" s="257"/>
      <c r="E21" s="208"/>
      <c r="F21" s="208"/>
      <c r="G21" s="208"/>
      <c r="H21" s="208"/>
      <c r="I21" s="208"/>
      <c r="J21" s="208"/>
      <c r="K21" s="208"/>
      <c r="L21" s="210"/>
      <c r="M21" s="210"/>
      <c r="N21" s="210"/>
      <c r="O21" s="210"/>
      <c r="P21" s="210"/>
      <c r="Q21" s="210"/>
      <c r="R21" s="211"/>
      <c r="S21" s="276"/>
      <c r="T21" s="304"/>
      <c r="U21" s="273"/>
      <c r="V21" s="273"/>
      <c r="W21" s="66"/>
      <c r="X21" s="2"/>
      <c r="Y21" s="3"/>
      <c r="Z21" s="3"/>
      <c r="AA21" s="199"/>
      <c r="AB21" s="66"/>
      <c r="AC21" s="66"/>
      <c r="AD21" s="257"/>
      <c r="AE21" s="257"/>
      <c r="AF21" s="257"/>
      <c r="AG21" s="257"/>
      <c r="AH21" s="257"/>
    </row>
    <row r="22" spans="1:35">
      <c r="A22" s="259">
        <f>A20+1</f>
        <v>3</v>
      </c>
      <c r="B22" s="298" t="str">
        <f>DenStatus!C17</f>
        <v>Duty to God Footsteps</v>
      </c>
      <c r="C22" s="259">
        <v>3</v>
      </c>
      <c r="D22" s="259">
        <v>6</v>
      </c>
      <c r="E22" s="204">
        <v>1</v>
      </c>
      <c r="F22" s="204">
        <v>2</v>
      </c>
      <c r="G22" s="204">
        <v>3</v>
      </c>
      <c r="H22" s="204">
        <v>4</v>
      </c>
      <c r="I22" s="204">
        <v>5</v>
      </c>
      <c r="J22" s="204">
        <v>6</v>
      </c>
      <c r="K22" s="205"/>
      <c r="L22" s="206"/>
      <c r="M22" s="206"/>
      <c r="N22" s="206"/>
      <c r="O22" s="206"/>
      <c r="P22" s="206"/>
      <c r="Q22" s="206"/>
      <c r="R22" s="207"/>
      <c r="S22" s="259">
        <f>COUNTA(E23:R23)</f>
        <v>0</v>
      </c>
      <c r="T22" s="259">
        <f>IF(SUM(AD22:AG23)&gt;=AH22,1,0)</f>
        <v>0</v>
      </c>
      <c r="U22" s="272"/>
      <c r="V22" s="272"/>
      <c r="W22" s="66"/>
      <c r="X22" s="2"/>
      <c r="Y22" s="3"/>
      <c r="Z22" s="3"/>
      <c r="AA22" s="199"/>
      <c r="AB22" s="66"/>
      <c r="AC22" s="66"/>
      <c r="AD22" s="259">
        <f>IF(COUNTA(E23:F23)&gt;=1,1,0)</f>
        <v>0</v>
      </c>
      <c r="AE22" s="260">
        <f>IF(COUNTA(G23:J23)&gt;=2,1,0)</f>
        <v>0</v>
      </c>
      <c r="AF22" s="256"/>
      <c r="AG22" s="256"/>
      <c r="AH22" s="259">
        <v>2</v>
      </c>
    </row>
    <row r="23" spans="1:35" ht="13.5" thickBot="1">
      <c r="A23" s="257"/>
      <c r="B23" s="299"/>
      <c r="C23" s="276"/>
      <c r="D23" s="257"/>
      <c r="E23" s="208"/>
      <c r="F23" s="208"/>
      <c r="G23" s="208"/>
      <c r="H23" s="208"/>
      <c r="I23" s="208"/>
      <c r="J23" s="208"/>
      <c r="K23" s="212"/>
      <c r="L23" s="213"/>
      <c r="M23" s="213"/>
      <c r="N23" s="213"/>
      <c r="O23" s="213"/>
      <c r="P23" s="213"/>
      <c r="Q23" s="213"/>
      <c r="R23" s="214"/>
      <c r="S23" s="276"/>
      <c r="T23" s="304"/>
      <c r="U23" s="273"/>
      <c r="V23" s="273"/>
      <c r="W23" s="66"/>
      <c r="X23" s="2"/>
      <c r="Y23" s="3"/>
      <c r="Z23" s="3"/>
      <c r="AA23" s="199"/>
      <c r="AB23" s="66"/>
      <c r="AC23" s="66"/>
      <c r="AD23" s="257"/>
      <c r="AE23" s="261"/>
      <c r="AF23" s="257"/>
      <c r="AG23" s="257"/>
      <c r="AH23" s="257"/>
      <c r="AI23" s="219"/>
    </row>
    <row r="24" spans="1:35">
      <c r="A24" s="259">
        <f>A22+1</f>
        <v>4</v>
      </c>
      <c r="B24" s="298" t="str">
        <f>DenStatus!C18</f>
        <v>Howling at the Moon</v>
      </c>
      <c r="C24" s="259">
        <v>4</v>
      </c>
      <c r="D24" s="259">
        <v>4</v>
      </c>
      <c r="E24" s="204">
        <v>1</v>
      </c>
      <c r="F24" s="204">
        <v>2</v>
      </c>
      <c r="G24" s="204">
        <v>3</v>
      </c>
      <c r="H24" s="204">
        <v>4</v>
      </c>
      <c r="I24" s="215"/>
      <c r="J24" s="216"/>
      <c r="K24" s="216"/>
      <c r="L24" s="216"/>
      <c r="M24" s="216"/>
      <c r="N24" s="216"/>
      <c r="O24" s="216"/>
      <c r="P24" s="216"/>
      <c r="Q24" s="216"/>
      <c r="R24" s="217"/>
      <c r="S24" s="259">
        <f>COUNTA(E25:R25)</f>
        <v>0</v>
      </c>
      <c r="T24" s="259">
        <f>IF(SUM(AD24:AG25)&gt;=AH24,1,0)</f>
        <v>0</v>
      </c>
      <c r="U24" s="272"/>
      <c r="V24" s="272"/>
      <c r="W24" s="66"/>
      <c r="X24" s="2"/>
      <c r="Y24" s="3"/>
      <c r="Z24" s="3"/>
      <c r="AA24" s="199"/>
      <c r="AB24" s="66"/>
      <c r="AC24" s="66"/>
      <c r="AD24" s="259">
        <f>IF(COUNTA(E25:H25)&gt;=4,1,0)</f>
        <v>0</v>
      </c>
      <c r="AE24" s="256"/>
      <c r="AF24" s="256"/>
      <c r="AG24" s="256"/>
      <c r="AH24" s="259">
        <v>1</v>
      </c>
    </row>
    <row r="25" spans="1:35" ht="13.5" thickBot="1">
      <c r="A25" s="257"/>
      <c r="B25" s="290"/>
      <c r="C25" s="276"/>
      <c r="D25" s="257"/>
      <c r="E25" s="208"/>
      <c r="F25" s="208"/>
      <c r="G25" s="208"/>
      <c r="H25" s="208"/>
      <c r="I25" s="209"/>
      <c r="J25" s="210"/>
      <c r="K25" s="210"/>
      <c r="L25" s="210"/>
      <c r="M25" s="210"/>
      <c r="N25" s="210"/>
      <c r="O25" s="210"/>
      <c r="P25" s="210"/>
      <c r="Q25" s="210"/>
      <c r="R25" s="211"/>
      <c r="S25" s="276"/>
      <c r="T25" s="304"/>
      <c r="U25" s="273"/>
      <c r="V25" s="273"/>
      <c r="W25" s="66"/>
      <c r="X25" s="2"/>
      <c r="Y25" s="3"/>
      <c r="Z25" s="3"/>
      <c r="AA25" s="199"/>
      <c r="AB25" s="66"/>
      <c r="AC25" s="66"/>
      <c r="AD25" s="257"/>
      <c r="AE25" s="257"/>
      <c r="AF25" s="257"/>
      <c r="AG25" s="257"/>
      <c r="AH25" s="257"/>
    </row>
    <row r="26" spans="1:35">
      <c r="A26" s="259">
        <f>A24+1</f>
        <v>5</v>
      </c>
      <c r="B26" s="298" t="str">
        <f>DenStatus!C19</f>
        <v>Paws on the Path</v>
      </c>
      <c r="C26" s="259">
        <v>5</v>
      </c>
      <c r="D26" s="259">
        <v>7</v>
      </c>
      <c r="E26" s="203">
        <v>1</v>
      </c>
      <c r="F26" s="203">
        <v>2</v>
      </c>
      <c r="G26" s="203">
        <v>3</v>
      </c>
      <c r="H26" s="203">
        <v>4</v>
      </c>
      <c r="I26" s="203">
        <v>5</v>
      </c>
      <c r="J26" s="203">
        <v>6</v>
      </c>
      <c r="K26" s="203">
        <v>7</v>
      </c>
      <c r="L26" s="205"/>
      <c r="M26" s="206"/>
      <c r="N26" s="206"/>
      <c r="O26" s="206"/>
      <c r="P26" s="206"/>
      <c r="Q26" s="206"/>
      <c r="R26" s="207"/>
      <c r="S26" s="259">
        <f>COUNTA(E27:R27)</f>
        <v>0</v>
      </c>
      <c r="T26" s="259">
        <f>IF(SUM(AD26:AG27)&gt;=AH26,1,0)</f>
        <v>0</v>
      </c>
      <c r="U26" s="272"/>
      <c r="V26" s="272"/>
      <c r="W26" s="66"/>
      <c r="X26" s="2"/>
      <c r="Y26" s="3"/>
      <c r="Z26" s="3"/>
      <c r="AA26" s="199"/>
      <c r="AB26" s="66"/>
      <c r="AC26" s="66"/>
      <c r="AD26" s="259">
        <f>IF(COUNTA(E27:I27)&gt;=5,1,0)</f>
        <v>0</v>
      </c>
      <c r="AE26" s="256"/>
      <c r="AF26" s="256"/>
      <c r="AG26" s="256"/>
      <c r="AH26" s="259">
        <v>1</v>
      </c>
    </row>
    <row r="27" spans="1:35" ht="13.5" thickBot="1">
      <c r="A27" s="257"/>
      <c r="B27" s="290"/>
      <c r="C27" s="276"/>
      <c r="D27" s="257"/>
      <c r="E27" s="208"/>
      <c r="F27" s="208"/>
      <c r="G27" s="208"/>
      <c r="H27" s="208"/>
      <c r="I27" s="208"/>
      <c r="J27" s="208"/>
      <c r="K27" s="208"/>
      <c r="L27" s="209"/>
      <c r="M27" s="213"/>
      <c r="N27" s="210"/>
      <c r="O27" s="210"/>
      <c r="P27" s="210"/>
      <c r="Q27" s="210"/>
      <c r="R27" s="214"/>
      <c r="S27" s="276"/>
      <c r="T27" s="304"/>
      <c r="U27" s="273"/>
      <c r="V27" s="273"/>
      <c r="W27" s="66"/>
      <c r="X27" s="2"/>
      <c r="Y27" s="3"/>
      <c r="Z27" s="3"/>
      <c r="AA27" s="199"/>
      <c r="AB27" s="66"/>
      <c r="AC27" s="66"/>
      <c r="AD27" s="257"/>
      <c r="AE27" s="257"/>
      <c r="AF27" s="257"/>
      <c r="AG27" s="257"/>
      <c r="AH27" s="257"/>
    </row>
    <row r="28" spans="1:35">
      <c r="A28" s="268">
        <f>A26+1</f>
        <v>6</v>
      </c>
      <c r="B28" s="298" t="str">
        <f>DenStatus!C20</f>
        <v>Running with the Pack</v>
      </c>
      <c r="C28" s="268">
        <v>6</v>
      </c>
      <c r="D28" s="268">
        <v>6</v>
      </c>
      <c r="E28" s="73">
        <v>1</v>
      </c>
      <c r="F28" s="94">
        <v>2</v>
      </c>
      <c r="G28" s="94">
        <v>3</v>
      </c>
      <c r="H28" s="94">
        <v>4</v>
      </c>
      <c r="I28" s="94">
        <v>5</v>
      </c>
      <c r="J28" s="94">
        <v>6</v>
      </c>
      <c r="K28" s="201"/>
      <c r="L28" s="78"/>
      <c r="M28" s="78"/>
      <c r="N28" s="78"/>
      <c r="O28" s="78"/>
      <c r="P28" s="78"/>
      <c r="Q28" s="78"/>
      <c r="R28" s="62"/>
      <c r="S28" s="268">
        <f>COUNTA(E29:R29)</f>
        <v>0</v>
      </c>
      <c r="T28" s="259">
        <f>IF(SUM(AD28:AG29)&gt;=AH28,1,0)</f>
        <v>0</v>
      </c>
      <c r="U28" s="270"/>
      <c r="V28" s="270"/>
      <c r="W28" s="66"/>
      <c r="X28" s="2"/>
      <c r="Y28" s="3"/>
      <c r="Z28" s="3"/>
      <c r="AA28" s="199"/>
      <c r="AB28" s="66"/>
      <c r="AC28" s="66"/>
      <c r="AD28" s="259">
        <f>IF(COUNTA(E29:J29)&gt;=6,1,0)</f>
        <v>0</v>
      </c>
      <c r="AE28" s="256"/>
      <c r="AF28" s="256"/>
      <c r="AG28" s="256"/>
      <c r="AH28" s="259">
        <v>1</v>
      </c>
    </row>
    <row r="29" spans="1:35" ht="13.5" thickBot="1">
      <c r="A29" s="300"/>
      <c r="B29" s="301"/>
      <c r="C29" s="282"/>
      <c r="D29" s="269"/>
      <c r="E29" s="93"/>
      <c r="F29" s="93"/>
      <c r="G29" s="93"/>
      <c r="H29" s="93"/>
      <c r="I29" s="93"/>
      <c r="J29" s="93"/>
      <c r="K29" s="183"/>
      <c r="L29" s="184"/>
      <c r="M29" s="184"/>
      <c r="N29" s="184"/>
      <c r="O29" s="184"/>
      <c r="P29" s="184"/>
      <c r="Q29" s="184"/>
      <c r="R29" s="185"/>
      <c r="S29" s="305"/>
      <c r="T29" s="302"/>
      <c r="U29" s="271"/>
      <c r="V29" s="271"/>
      <c r="W29" s="66"/>
      <c r="X29" s="2"/>
      <c r="Y29" s="3"/>
      <c r="Z29" s="3"/>
      <c r="AA29" s="199"/>
      <c r="AB29" s="66"/>
      <c r="AC29" s="66"/>
      <c r="AD29" s="257"/>
      <c r="AE29" s="257"/>
      <c r="AF29" s="257"/>
      <c r="AG29" s="257"/>
      <c r="AH29" s="257"/>
    </row>
    <row r="30" spans="1:35" ht="13.5" thickTop="1">
      <c r="A30" s="218"/>
      <c r="B30" s="72" t="s">
        <v>90</v>
      </c>
      <c r="C30" s="73">
        <f>IF(SUM(T18:T29)&gt;=6,"X",0)</f>
        <v>0</v>
      </c>
      <c r="D30" s="227" t="s">
        <v>212</v>
      </c>
      <c r="E30" s="75"/>
      <c r="F30" s="75"/>
      <c r="G30" s="75"/>
      <c r="H30" s="75"/>
      <c r="I30" s="75"/>
      <c r="J30" s="75"/>
      <c r="K30" s="75"/>
      <c r="L30" s="75"/>
      <c r="M30" s="75"/>
      <c r="N30" s="75"/>
      <c r="O30" s="75"/>
      <c r="P30" s="75"/>
      <c r="Q30" s="75"/>
      <c r="R30" s="75"/>
      <c r="S30" s="75"/>
      <c r="T30" s="75"/>
      <c r="U30" s="200"/>
      <c r="V30" s="89"/>
      <c r="W30" s="66"/>
      <c r="X30" s="6"/>
      <c r="Y30" s="3"/>
      <c r="Z30" s="3"/>
      <c r="AA30" s="199"/>
      <c r="AB30" s="66"/>
      <c r="AC30" s="66"/>
      <c r="AD30" s="66"/>
      <c r="AE30" s="66"/>
      <c r="AF30" s="66"/>
      <c r="AG30" s="66"/>
      <c r="AH30" s="66"/>
    </row>
    <row r="31" spans="1:35">
      <c r="A31" s="66"/>
      <c r="B31" s="66"/>
      <c r="C31" s="66"/>
      <c r="D31" s="66"/>
      <c r="E31" s="66"/>
      <c r="F31" s="66"/>
      <c r="G31" s="66"/>
      <c r="H31" s="66"/>
      <c r="I31" s="66"/>
      <c r="J31" s="66"/>
      <c r="K31" s="66"/>
      <c r="L31" s="66"/>
      <c r="M31" s="66"/>
      <c r="N31" s="66"/>
      <c r="O31" s="66"/>
      <c r="P31" s="66"/>
      <c r="Q31" s="66"/>
      <c r="R31" s="66"/>
      <c r="S31" s="66"/>
      <c r="T31" s="66"/>
      <c r="U31" s="66"/>
      <c r="V31" s="66"/>
      <c r="W31" s="66"/>
      <c r="X31" s="2"/>
      <c r="Y31" s="3"/>
      <c r="Z31" s="3"/>
      <c r="AA31" s="199"/>
      <c r="AB31" s="66"/>
      <c r="AC31" s="66"/>
      <c r="AD31" s="237" t="s">
        <v>83</v>
      </c>
      <c r="AE31" s="232"/>
      <c r="AF31" s="232"/>
      <c r="AG31" s="232"/>
      <c r="AH31" s="218"/>
    </row>
    <row r="32" spans="1:35">
      <c r="A32" s="74" t="s">
        <v>85</v>
      </c>
      <c r="B32" s="66"/>
      <c r="C32" s="66"/>
      <c r="D32" s="66"/>
      <c r="E32" s="66"/>
      <c r="F32" s="66"/>
      <c r="G32" s="66"/>
      <c r="H32" s="66"/>
      <c r="I32" s="66"/>
      <c r="J32" s="66"/>
      <c r="K32" s="66"/>
      <c r="L32" s="66"/>
      <c r="M32" s="66"/>
      <c r="N32" s="66"/>
      <c r="O32" s="66"/>
      <c r="P32" s="66"/>
      <c r="Q32" s="66"/>
      <c r="R32" s="66"/>
      <c r="S32" s="66"/>
      <c r="T32" s="66"/>
      <c r="U32" s="66"/>
      <c r="V32" s="66"/>
      <c r="W32" s="66"/>
      <c r="X32" s="2"/>
      <c r="Y32" s="3"/>
      <c r="Z32" s="3"/>
      <c r="AA32" s="199"/>
      <c r="AB32" s="66"/>
      <c r="AC32" s="66"/>
      <c r="AD32" s="233" t="s">
        <v>27</v>
      </c>
      <c r="AE32" s="234"/>
      <c r="AF32" s="234"/>
      <c r="AG32" s="234"/>
      <c r="AH32" s="235"/>
    </row>
    <row r="33" spans="1:34">
      <c r="A33" s="58" t="s">
        <v>78</v>
      </c>
      <c r="B33" s="68"/>
      <c r="C33" s="58" t="s">
        <v>79</v>
      </c>
      <c r="D33" s="68"/>
      <c r="E33" s="221" t="s">
        <v>34</v>
      </c>
      <c r="F33" s="85"/>
      <c r="G33" s="85"/>
      <c r="H33" s="85"/>
      <c r="I33" s="85"/>
      <c r="J33" s="85"/>
      <c r="K33" s="85"/>
      <c r="L33" s="85"/>
      <c r="M33" s="85"/>
      <c r="N33" s="85"/>
      <c r="O33" s="85"/>
      <c r="P33" s="85"/>
      <c r="Q33" s="85"/>
      <c r="R33" s="86"/>
      <c r="S33" s="294" t="s">
        <v>81</v>
      </c>
      <c r="T33" s="292"/>
      <c r="U33" s="292"/>
      <c r="V33" s="293"/>
      <c r="W33" s="66"/>
      <c r="X33" s="2"/>
      <c r="Y33" s="3"/>
      <c r="Z33" s="3"/>
      <c r="AA33" s="199"/>
      <c r="AB33" s="66"/>
      <c r="AC33" s="66"/>
      <c r="AD33" s="91" t="s">
        <v>35</v>
      </c>
      <c r="AE33" s="91" t="s">
        <v>51</v>
      </c>
      <c r="AF33" s="112" t="s">
        <v>180</v>
      </c>
      <c r="AG33" s="112" t="s">
        <v>181</v>
      </c>
      <c r="AH33" s="91" t="s">
        <v>1</v>
      </c>
    </row>
    <row r="34" spans="1:34">
      <c r="A34" s="69" t="s">
        <v>46</v>
      </c>
      <c r="B34" s="68" t="s">
        <v>43</v>
      </c>
      <c r="C34" s="69" t="s">
        <v>49</v>
      </c>
      <c r="D34" s="69" t="s">
        <v>17</v>
      </c>
      <c r="E34" s="240"/>
      <c r="F34" s="179"/>
      <c r="G34" s="179"/>
      <c r="H34" s="179"/>
      <c r="I34" s="179"/>
      <c r="J34" s="179"/>
      <c r="K34" s="179"/>
      <c r="L34" s="179"/>
      <c r="M34" s="179"/>
      <c r="N34" s="179"/>
      <c r="O34" s="179"/>
      <c r="P34" s="179"/>
      <c r="Q34" s="179"/>
      <c r="R34" s="88"/>
      <c r="S34" s="69" t="s">
        <v>2</v>
      </c>
      <c r="T34" s="69" t="s">
        <v>32</v>
      </c>
      <c r="U34" s="69" t="s">
        <v>25</v>
      </c>
      <c r="V34" s="59" t="s">
        <v>104</v>
      </c>
      <c r="W34" s="66"/>
      <c r="X34" s="2"/>
      <c r="Y34" s="3"/>
      <c r="Z34" s="3"/>
      <c r="AA34" s="199"/>
      <c r="AB34" s="66"/>
      <c r="AC34" s="66"/>
      <c r="AD34" s="236" t="s">
        <v>52</v>
      </c>
      <c r="AE34" s="236" t="s">
        <v>52</v>
      </c>
      <c r="AF34" s="72" t="s">
        <v>52</v>
      </c>
      <c r="AG34" s="72" t="s">
        <v>52</v>
      </c>
      <c r="AH34" s="236" t="s">
        <v>53</v>
      </c>
    </row>
    <row r="35" spans="1:34" ht="13.5" thickBot="1">
      <c r="A35" s="258">
        <v>1</v>
      </c>
      <c r="B35" s="289" t="str">
        <f>DenStatus!C24</f>
        <v>Adventures in Coins</v>
      </c>
      <c r="C35" s="285">
        <v>5</v>
      </c>
      <c r="D35" s="285">
        <v>7</v>
      </c>
      <c r="E35" s="69">
        <v>1</v>
      </c>
      <c r="F35" s="69">
        <v>2</v>
      </c>
      <c r="G35" s="69">
        <v>3</v>
      </c>
      <c r="H35" s="69">
        <v>4</v>
      </c>
      <c r="I35" s="69">
        <v>5</v>
      </c>
      <c r="J35" s="69">
        <v>6</v>
      </c>
      <c r="K35" s="69">
        <v>7</v>
      </c>
      <c r="L35" s="180"/>
      <c r="M35" s="181"/>
      <c r="N35" s="181"/>
      <c r="O35" s="181"/>
      <c r="P35" s="181"/>
      <c r="Q35" s="181"/>
      <c r="R35" s="182"/>
      <c r="S35" s="258">
        <f>COUNTA(E36:R36)</f>
        <v>0</v>
      </c>
      <c r="T35" s="258">
        <f>IF(SUM(AD35:AG36)&gt;=AH35,1,0)</f>
        <v>0</v>
      </c>
      <c r="U35" s="277"/>
      <c r="V35" s="279"/>
      <c r="W35" s="66"/>
      <c r="X35" s="2"/>
      <c r="Y35" s="3"/>
      <c r="Z35" s="3"/>
      <c r="AA35" s="199"/>
      <c r="AB35" s="66"/>
      <c r="AC35" s="66"/>
      <c r="AD35" s="264">
        <f>IF(COUNTA(E36:H36)&gt;=4,1,0)</f>
        <v>0</v>
      </c>
      <c r="AE35" s="267">
        <f>IF(COUNTA(I36:K36)&gt;=1,1,0)</f>
        <v>0</v>
      </c>
      <c r="AF35" s="267"/>
      <c r="AG35" s="267"/>
      <c r="AH35" s="264">
        <v>2</v>
      </c>
    </row>
    <row r="36" spans="1:34" ht="13.5" thickBot="1">
      <c r="A36" s="276"/>
      <c r="B36" s="290"/>
      <c r="C36" s="257"/>
      <c r="D36" s="257"/>
      <c r="E36" s="208"/>
      <c r="F36" s="208"/>
      <c r="G36" s="208"/>
      <c r="H36" s="208"/>
      <c r="I36" s="208"/>
      <c r="J36" s="208"/>
      <c r="K36" s="208"/>
      <c r="L36" s="209"/>
      <c r="M36" s="210"/>
      <c r="N36" s="213"/>
      <c r="O36" s="213"/>
      <c r="P36" s="213"/>
      <c r="Q36" s="210"/>
      <c r="R36" s="211"/>
      <c r="S36" s="276"/>
      <c r="T36" s="276"/>
      <c r="U36" s="278"/>
      <c r="V36" s="280"/>
      <c r="W36" s="66"/>
      <c r="X36" s="2"/>
      <c r="Y36" s="3"/>
      <c r="Z36" s="3"/>
      <c r="AA36" s="199"/>
      <c r="AB36" s="66"/>
      <c r="AC36" s="66"/>
      <c r="AD36" s="263"/>
      <c r="AE36" s="263"/>
      <c r="AF36" s="263"/>
      <c r="AG36" s="263"/>
      <c r="AH36" s="263"/>
    </row>
    <row r="37" spans="1:34" ht="13.5" thickBot="1">
      <c r="A37" s="259">
        <f>A35+1</f>
        <v>2</v>
      </c>
      <c r="B37" s="287" t="str">
        <f>DenStatus!C25</f>
        <v>Air of the Wolf</v>
      </c>
      <c r="C37" s="260">
        <v>4</v>
      </c>
      <c r="D37" s="260">
        <v>9</v>
      </c>
      <c r="E37" s="204" t="s">
        <v>166</v>
      </c>
      <c r="F37" s="204" t="s">
        <v>167</v>
      </c>
      <c r="G37" s="204" t="s">
        <v>174</v>
      </c>
      <c r="H37" s="204" t="s">
        <v>175</v>
      </c>
      <c r="I37" s="204" t="s">
        <v>168</v>
      </c>
      <c r="J37" s="204" t="s">
        <v>169</v>
      </c>
      <c r="K37" s="204" t="s">
        <v>170</v>
      </c>
      <c r="L37" s="204" t="s">
        <v>171</v>
      </c>
      <c r="M37" s="204" t="s">
        <v>179</v>
      </c>
      <c r="N37" s="215"/>
      <c r="O37" s="216"/>
      <c r="P37" s="216"/>
      <c r="Q37" s="206"/>
      <c r="R37" s="207"/>
      <c r="S37" s="259">
        <f>COUNTA(E38:R38)</f>
        <v>0</v>
      </c>
      <c r="T37" s="259">
        <f>IF(SUM(AD37:AG38)&gt;=AH37,1,0)</f>
        <v>0</v>
      </c>
      <c r="U37" s="272"/>
      <c r="V37" s="272"/>
      <c r="W37" s="66"/>
      <c r="X37" s="2"/>
      <c r="Y37" s="3"/>
      <c r="Z37" s="3"/>
      <c r="AA37" s="199"/>
      <c r="AB37" s="66"/>
      <c r="AC37" s="66"/>
      <c r="AD37" s="265">
        <f>IF(COUNTA(E38:H38)&gt;=2,1,0)</f>
        <v>0</v>
      </c>
      <c r="AE37" s="262">
        <f>IF(COUNTA(I38:M38)&gt;=2,1,0)</f>
        <v>0</v>
      </c>
      <c r="AF37" s="262"/>
      <c r="AG37" s="262"/>
      <c r="AH37" s="265">
        <v>2</v>
      </c>
    </row>
    <row r="38" spans="1:34" ht="13.5" thickBot="1">
      <c r="A38" s="276"/>
      <c r="B38" s="288"/>
      <c r="C38" s="276"/>
      <c r="D38" s="276"/>
      <c r="E38" s="208"/>
      <c r="F38" s="208"/>
      <c r="G38" s="208"/>
      <c r="H38" s="208"/>
      <c r="I38" s="208"/>
      <c r="J38" s="208"/>
      <c r="K38" s="208"/>
      <c r="L38" s="208"/>
      <c r="M38" s="208"/>
      <c r="N38" s="209"/>
      <c r="O38" s="210"/>
      <c r="P38" s="210"/>
      <c r="Q38" s="210"/>
      <c r="R38" s="211"/>
      <c r="S38" s="276"/>
      <c r="T38" s="276"/>
      <c r="U38" s="273"/>
      <c r="V38" s="273"/>
      <c r="W38" s="66"/>
      <c r="X38" s="2"/>
      <c r="Y38" s="3"/>
      <c r="Z38" s="3"/>
      <c r="AA38" s="199"/>
      <c r="AB38" s="66"/>
      <c r="AC38" s="66"/>
      <c r="AD38" s="263"/>
      <c r="AE38" s="263"/>
      <c r="AF38" s="263"/>
      <c r="AG38" s="263"/>
      <c r="AH38" s="263"/>
    </row>
    <row r="39" spans="1:34" ht="13.5" thickBot="1">
      <c r="A39" s="259">
        <f>A37+1</f>
        <v>3</v>
      </c>
      <c r="B39" s="287" t="str">
        <f>DenStatus!C26</f>
        <v>Code of the Wolf</v>
      </c>
      <c r="C39" s="260">
        <v>5</v>
      </c>
      <c r="D39" s="260">
        <v>14</v>
      </c>
      <c r="E39" s="204" t="s">
        <v>166</v>
      </c>
      <c r="F39" s="204" t="s">
        <v>167</v>
      </c>
      <c r="G39" s="204" t="s">
        <v>174</v>
      </c>
      <c r="H39" s="204" t="s">
        <v>175</v>
      </c>
      <c r="I39" s="204" t="s">
        <v>176</v>
      </c>
      <c r="J39" s="204" t="s">
        <v>168</v>
      </c>
      <c r="K39" s="204" t="s">
        <v>169</v>
      </c>
      <c r="L39" s="204" t="s">
        <v>170</v>
      </c>
      <c r="M39" s="204" t="s">
        <v>162</v>
      </c>
      <c r="N39" s="204" t="s">
        <v>163</v>
      </c>
      <c r="O39" s="204" t="s">
        <v>177</v>
      </c>
      <c r="P39" s="204" t="s">
        <v>164</v>
      </c>
      <c r="Q39" s="204" t="s">
        <v>165</v>
      </c>
      <c r="R39" s="204" t="s">
        <v>178</v>
      </c>
      <c r="S39" s="259">
        <f>COUNTA(E40:R40)</f>
        <v>0</v>
      </c>
      <c r="T39" s="259">
        <f>IF(SUM(AD39:AG40)&gt;=AH39,1,0)</f>
        <v>0</v>
      </c>
      <c r="U39" s="272"/>
      <c r="V39" s="272"/>
      <c r="W39" s="66"/>
      <c r="X39" s="2"/>
      <c r="Y39" s="3"/>
      <c r="Z39" s="3"/>
      <c r="AA39" s="199"/>
      <c r="AB39" s="66"/>
      <c r="AC39" s="66"/>
      <c r="AD39" s="265">
        <f>IF(COUNTA(E40:I40)&gt;=2,1,0)</f>
        <v>0</v>
      </c>
      <c r="AE39" s="265">
        <f>IF(COUNTA(J40:L40)&gt;=1,1,0)</f>
        <v>0</v>
      </c>
      <c r="AF39" s="265">
        <f>IF(COUNTA(M40:O40)&gt;=1,1,0)</f>
        <v>0</v>
      </c>
      <c r="AG39" s="265">
        <f>IF(COUNTA(P40:R40)&gt;=1,1,0)</f>
        <v>0</v>
      </c>
      <c r="AH39" s="265">
        <v>4</v>
      </c>
    </row>
    <row r="40" spans="1:34" ht="13.5" thickBot="1">
      <c r="A40" s="276"/>
      <c r="B40" s="288"/>
      <c r="C40" s="276"/>
      <c r="D40" s="276"/>
      <c r="E40" s="208"/>
      <c r="F40" s="208"/>
      <c r="G40" s="208"/>
      <c r="H40" s="208"/>
      <c r="I40" s="208"/>
      <c r="J40" s="208"/>
      <c r="K40" s="208"/>
      <c r="L40" s="208"/>
      <c r="M40" s="208"/>
      <c r="N40" s="208"/>
      <c r="O40" s="208"/>
      <c r="P40" s="208"/>
      <c r="Q40" s="208"/>
      <c r="R40" s="208"/>
      <c r="S40" s="276"/>
      <c r="T40" s="276"/>
      <c r="U40" s="273"/>
      <c r="V40" s="273"/>
      <c r="W40" s="66"/>
      <c r="X40" s="2"/>
      <c r="Y40" s="3"/>
      <c r="Z40" s="3"/>
      <c r="AA40" s="199"/>
      <c r="AB40" s="66"/>
      <c r="AC40" s="66"/>
      <c r="AD40" s="263"/>
      <c r="AE40" s="263"/>
      <c r="AF40" s="263"/>
      <c r="AG40" s="263"/>
      <c r="AH40" s="263"/>
    </row>
    <row r="41" spans="1:34" ht="13.5" thickBot="1">
      <c r="A41" s="259">
        <f>A39+1</f>
        <v>4</v>
      </c>
      <c r="B41" s="287" t="str">
        <f>DenStatus!C27</f>
        <v>Collections &amp; Hobbies</v>
      </c>
      <c r="C41" s="260">
        <v>4</v>
      </c>
      <c r="D41" s="260">
        <v>6</v>
      </c>
      <c r="E41" s="204">
        <v>1</v>
      </c>
      <c r="F41" s="204">
        <v>2</v>
      </c>
      <c r="G41" s="204" t="s">
        <v>162</v>
      </c>
      <c r="H41" s="204" t="s">
        <v>163</v>
      </c>
      <c r="I41" s="204" t="s">
        <v>164</v>
      </c>
      <c r="J41" s="204" t="s">
        <v>165</v>
      </c>
      <c r="K41" s="205"/>
      <c r="L41" s="206"/>
      <c r="M41" s="206"/>
      <c r="N41" s="206"/>
      <c r="O41" s="206"/>
      <c r="P41" s="206"/>
      <c r="Q41" s="206"/>
      <c r="R41" s="207"/>
      <c r="S41" s="259">
        <f>COUNTA(E42:R42)</f>
        <v>0</v>
      </c>
      <c r="T41" s="259">
        <f>IF(SUM(AD41:AG42)&gt;=AH41,1,0)</f>
        <v>0</v>
      </c>
      <c r="U41" s="272"/>
      <c r="V41" s="272"/>
      <c r="W41" s="66"/>
      <c r="X41" s="2"/>
      <c r="Y41" s="3"/>
      <c r="Z41" s="3"/>
      <c r="AA41" s="199"/>
      <c r="AB41" s="66"/>
      <c r="AC41" s="66"/>
      <c r="AD41" s="265">
        <f>IF(COUNTA(E42:F42)&gt;=2,1,0)</f>
        <v>0</v>
      </c>
      <c r="AE41" s="262">
        <f>IF(COUNTA(G42:H42)&gt;=1,1,0)</f>
        <v>0</v>
      </c>
      <c r="AF41" s="262">
        <f>IF(COUNTA(I42:J42)&gt;=1,1,0)</f>
        <v>0</v>
      </c>
      <c r="AG41" s="262"/>
      <c r="AH41" s="265">
        <v>3</v>
      </c>
    </row>
    <row r="42" spans="1:34" ht="13.5" thickBot="1">
      <c r="A42" s="276"/>
      <c r="B42" s="288"/>
      <c r="C42" s="276"/>
      <c r="D42" s="276"/>
      <c r="E42" s="208"/>
      <c r="F42" s="208"/>
      <c r="G42" s="208"/>
      <c r="H42" s="208"/>
      <c r="I42" s="208"/>
      <c r="J42" s="208"/>
      <c r="K42" s="209"/>
      <c r="L42" s="210"/>
      <c r="M42" s="210"/>
      <c r="N42" s="210"/>
      <c r="O42" s="210"/>
      <c r="P42" s="210"/>
      <c r="Q42" s="210"/>
      <c r="R42" s="211"/>
      <c r="S42" s="276"/>
      <c r="T42" s="276"/>
      <c r="U42" s="273"/>
      <c r="V42" s="273"/>
      <c r="W42" s="66"/>
      <c r="X42" s="2"/>
      <c r="Y42" s="3"/>
      <c r="Z42" s="3"/>
      <c r="AA42" s="199"/>
      <c r="AB42" s="66"/>
      <c r="AC42" s="66"/>
      <c r="AD42" s="263"/>
      <c r="AE42" s="263"/>
      <c r="AF42" s="263"/>
      <c r="AG42" s="263"/>
      <c r="AH42" s="263"/>
    </row>
    <row r="43" spans="1:34" ht="13.5" thickBot="1">
      <c r="A43" s="259">
        <f>A41+1</f>
        <v>5</v>
      </c>
      <c r="B43" s="287" t="str">
        <f>DenStatus!C28</f>
        <v>Cubs Who Care</v>
      </c>
      <c r="C43" s="286" t="s">
        <v>210</v>
      </c>
      <c r="D43" s="260">
        <v>13</v>
      </c>
      <c r="E43" s="203">
        <v>1</v>
      </c>
      <c r="F43" s="204">
        <v>2</v>
      </c>
      <c r="G43" s="204">
        <v>3</v>
      </c>
      <c r="H43" s="204" t="s">
        <v>164</v>
      </c>
      <c r="I43" s="204" t="s">
        <v>165</v>
      </c>
      <c r="J43" s="204" t="s">
        <v>178</v>
      </c>
      <c r="K43" s="204" t="s">
        <v>207</v>
      </c>
      <c r="L43" s="204" t="s">
        <v>208</v>
      </c>
      <c r="M43" s="204" t="s">
        <v>209</v>
      </c>
      <c r="N43" s="204">
        <v>5</v>
      </c>
      <c r="O43" s="204">
        <v>6</v>
      </c>
      <c r="P43" s="204">
        <v>7</v>
      </c>
      <c r="Q43" s="204">
        <v>8</v>
      </c>
      <c r="R43" s="207"/>
      <c r="S43" s="259">
        <f>COUNTA(E44:R44)</f>
        <v>0</v>
      </c>
      <c r="T43" s="259">
        <f>IF(SUM(AD43:AG44)&gt;=AH43,1,0)</f>
        <v>0</v>
      </c>
      <c r="U43" s="272"/>
      <c r="V43" s="272"/>
      <c r="W43" s="66"/>
      <c r="X43" s="2"/>
      <c r="Y43" s="3"/>
      <c r="Z43" s="3"/>
      <c r="AA43" s="199"/>
      <c r="AB43" s="66"/>
      <c r="AC43" s="66"/>
      <c r="AD43" s="265">
        <f>COUNTA(E44:G44)</f>
        <v>0</v>
      </c>
      <c r="AE43" s="265">
        <f>IF(COUNTA(H44:M44)&gt;=3,1,0)</f>
        <v>0</v>
      </c>
      <c r="AF43" s="262">
        <f>COUNTA(N44:Q44)</f>
        <v>0</v>
      </c>
      <c r="AG43" s="262"/>
      <c r="AH43" s="265">
        <v>4</v>
      </c>
    </row>
    <row r="44" spans="1:34" ht="13.5" thickBot="1">
      <c r="A44" s="276"/>
      <c r="B44" s="288"/>
      <c r="C44" s="276"/>
      <c r="D44" s="276"/>
      <c r="E44" s="208"/>
      <c r="F44" s="208"/>
      <c r="G44" s="208"/>
      <c r="H44" s="208"/>
      <c r="I44" s="208"/>
      <c r="J44" s="208"/>
      <c r="K44" s="208"/>
      <c r="L44" s="208"/>
      <c r="M44" s="208"/>
      <c r="N44" s="208"/>
      <c r="O44" s="208"/>
      <c r="P44" s="208"/>
      <c r="Q44" s="208"/>
      <c r="R44" s="211"/>
      <c r="S44" s="276"/>
      <c r="T44" s="276"/>
      <c r="U44" s="273"/>
      <c r="V44" s="273"/>
      <c r="W44" s="66"/>
      <c r="X44" s="2"/>
      <c r="Y44" s="3"/>
      <c r="Z44" s="3"/>
      <c r="AA44" s="199"/>
      <c r="AB44" s="66"/>
      <c r="AC44" s="66"/>
      <c r="AD44" s="263"/>
      <c r="AE44" s="263"/>
      <c r="AF44" s="263"/>
      <c r="AG44" s="263"/>
      <c r="AH44" s="263"/>
    </row>
    <row r="45" spans="1:34" ht="13.5" thickBot="1">
      <c r="A45" s="259">
        <f>A43+1</f>
        <v>6</v>
      </c>
      <c r="B45" s="287" t="str">
        <f>DenStatus!C29</f>
        <v>Digging in the Past</v>
      </c>
      <c r="C45" s="260">
        <v>4</v>
      </c>
      <c r="D45" s="260">
        <v>5</v>
      </c>
      <c r="E45" s="204">
        <v>1</v>
      </c>
      <c r="F45" s="204">
        <v>2</v>
      </c>
      <c r="G45" s="204" t="s">
        <v>162</v>
      </c>
      <c r="H45" s="204" t="s">
        <v>163</v>
      </c>
      <c r="I45" s="204">
        <v>4</v>
      </c>
      <c r="J45" s="205"/>
      <c r="K45" s="206"/>
      <c r="L45" s="206"/>
      <c r="M45" s="206"/>
      <c r="N45" s="206"/>
      <c r="O45" s="206"/>
      <c r="P45" s="206"/>
      <c r="Q45" s="206"/>
      <c r="R45" s="207"/>
      <c r="S45" s="259">
        <f>COUNTA(E46:R46)</f>
        <v>0</v>
      </c>
      <c r="T45" s="259">
        <f>IF(SUM(AD45:AG46)&gt;=AH45,1,0)</f>
        <v>0</v>
      </c>
      <c r="U45" s="274"/>
      <c r="V45" s="274"/>
      <c r="W45" s="66"/>
      <c r="X45" s="2"/>
      <c r="Y45" s="3"/>
      <c r="Z45" s="3"/>
      <c r="AA45" s="199"/>
      <c r="AB45" s="66"/>
      <c r="AC45" s="66"/>
      <c r="AD45" s="265">
        <f>IF(COUNTA(E46:F46)&gt;=2,1,0)</f>
        <v>0</v>
      </c>
      <c r="AE45" s="262">
        <f>IF(COUNTA(G46:H46)&gt;=1,1,0)</f>
        <v>0</v>
      </c>
      <c r="AF45" s="266">
        <f>IF(COUNTA(I46)&gt;=1,1,0)</f>
        <v>0</v>
      </c>
      <c r="AG45" s="262"/>
      <c r="AH45" s="265">
        <v>3</v>
      </c>
    </row>
    <row r="46" spans="1:34" ht="13.5" thickBot="1">
      <c r="A46" s="276"/>
      <c r="B46" s="288"/>
      <c r="C46" s="276"/>
      <c r="D46" s="276"/>
      <c r="E46" s="208"/>
      <c r="F46" s="208"/>
      <c r="G46" s="208"/>
      <c r="H46" s="208"/>
      <c r="I46" s="208"/>
      <c r="J46" s="209"/>
      <c r="K46" s="210"/>
      <c r="L46" s="210"/>
      <c r="M46" s="210"/>
      <c r="N46" s="210"/>
      <c r="O46" s="210"/>
      <c r="P46" s="210"/>
      <c r="Q46" s="210"/>
      <c r="R46" s="211"/>
      <c r="S46" s="276"/>
      <c r="T46" s="276"/>
      <c r="U46" s="273"/>
      <c r="V46" s="273"/>
      <c r="W46" s="66"/>
      <c r="X46" s="2"/>
      <c r="Y46" s="3"/>
      <c r="Z46" s="3"/>
      <c r="AA46" s="199"/>
      <c r="AB46" s="66"/>
      <c r="AC46" s="66"/>
      <c r="AD46" s="263"/>
      <c r="AE46" s="263"/>
      <c r="AF46" s="263"/>
      <c r="AG46" s="263"/>
      <c r="AH46" s="263"/>
    </row>
    <row r="47" spans="1:34" ht="13.5" thickBot="1">
      <c r="A47" s="259">
        <f>A45+1</f>
        <v>7</v>
      </c>
      <c r="B47" s="287" t="str">
        <f>DenStatus!C30</f>
        <v>Finding Your Way</v>
      </c>
      <c r="C47" s="260">
        <v>6</v>
      </c>
      <c r="D47" s="260">
        <v>6</v>
      </c>
      <c r="E47" s="204" t="s">
        <v>166</v>
      </c>
      <c r="F47" s="204" t="s">
        <v>167</v>
      </c>
      <c r="G47" s="204" t="s">
        <v>168</v>
      </c>
      <c r="H47" s="204" t="s">
        <v>169</v>
      </c>
      <c r="I47" s="204">
        <v>3</v>
      </c>
      <c r="J47" s="203">
        <v>4</v>
      </c>
      <c r="K47" s="205"/>
      <c r="L47" s="206"/>
      <c r="M47" s="206"/>
      <c r="N47" s="206"/>
      <c r="O47" s="206"/>
      <c r="P47" s="206"/>
      <c r="Q47" s="206"/>
      <c r="R47" s="207"/>
      <c r="S47" s="259">
        <f>COUNTA(E48:R48)</f>
        <v>0</v>
      </c>
      <c r="T47" s="259">
        <f>IF(SUM(AD47:AG48)&gt;=AH47,1,0)</f>
        <v>0</v>
      </c>
      <c r="U47" s="272"/>
      <c r="V47" s="272"/>
      <c r="W47" s="66"/>
      <c r="X47" s="2"/>
      <c r="Y47" s="3"/>
      <c r="Z47" s="3"/>
      <c r="AA47" s="199"/>
      <c r="AB47" s="66"/>
      <c r="AC47" s="66"/>
      <c r="AD47" s="265">
        <f>IF(COUNTA(E48:J48)&gt;=6,1,0)</f>
        <v>0</v>
      </c>
      <c r="AE47" s="262"/>
      <c r="AF47" s="262"/>
      <c r="AG47" s="262"/>
      <c r="AH47" s="265">
        <v>1</v>
      </c>
    </row>
    <row r="48" spans="1:34" ht="13.5" thickBot="1">
      <c r="A48" s="276"/>
      <c r="B48" s="288"/>
      <c r="C48" s="276"/>
      <c r="D48" s="276"/>
      <c r="E48" s="208"/>
      <c r="F48" s="208"/>
      <c r="G48" s="208"/>
      <c r="H48" s="208"/>
      <c r="I48" s="208"/>
      <c r="J48" s="208"/>
      <c r="K48" s="209"/>
      <c r="L48" s="210"/>
      <c r="M48" s="210"/>
      <c r="N48" s="210"/>
      <c r="O48" s="210"/>
      <c r="P48" s="210"/>
      <c r="Q48" s="210"/>
      <c r="R48" s="211"/>
      <c r="S48" s="276"/>
      <c r="T48" s="276"/>
      <c r="U48" s="273"/>
      <c r="V48" s="273"/>
      <c r="W48" s="66"/>
      <c r="X48" s="2"/>
      <c r="Y48" s="3"/>
      <c r="Z48" s="3"/>
      <c r="AA48" s="199"/>
      <c r="AB48" s="66"/>
      <c r="AC48" s="66"/>
      <c r="AD48" s="263"/>
      <c r="AE48" s="263"/>
      <c r="AF48" s="263"/>
      <c r="AG48" s="263"/>
      <c r="AH48" s="263"/>
    </row>
    <row r="49" spans="1:34" ht="13.5" thickBot="1">
      <c r="A49" s="259">
        <f>A47+1</f>
        <v>8</v>
      </c>
      <c r="B49" s="287" t="str">
        <f>DenStatus!C31</f>
        <v>Germs Alive!</v>
      </c>
      <c r="C49" s="260">
        <v>5</v>
      </c>
      <c r="D49" s="260">
        <v>6</v>
      </c>
      <c r="E49" s="203">
        <v>1</v>
      </c>
      <c r="F49" s="203">
        <v>2</v>
      </c>
      <c r="G49" s="203">
        <v>3</v>
      </c>
      <c r="H49" s="203">
        <v>4</v>
      </c>
      <c r="I49" s="203">
        <v>5</v>
      </c>
      <c r="J49" s="203">
        <v>6</v>
      </c>
      <c r="K49" s="205"/>
      <c r="L49" s="206"/>
      <c r="M49" s="206"/>
      <c r="N49" s="206"/>
      <c r="O49" s="206"/>
      <c r="P49" s="206"/>
      <c r="Q49" s="206"/>
      <c r="R49" s="207"/>
      <c r="S49" s="259">
        <f>COUNTA(E50:R50)</f>
        <v>0</v>
      </c>
      <c r="T49" s="259">
        <f>IF(SUM(AD49:AG50)&gt;=AH49,1,0)</f>
        <v>0</v>
      </c>
      <c r="U49" s="272"/>
      <c r="V49" s="272"/>
      <c r="W49" s="66"/>
      <c r="X49" s="2"/>
      <c r="Y49" s="3"/>
      <c r="Z49" s="3"/>
      <c r="AA49" s="199"/>
      <c r="AB49" s="66"/>
      <c r="AC49" s="66"/>
      <c r="AD49" s="265">
        <f>IF(COUNTA(E50:J50)&gt;=5,1,0)</f>
        <v>0</v>
      </c>
      <c r="AE49" s="262"/>
      <c r="AF49" s="262"/>
      <c r="AG49" s="262"/>
      <c r="AH49" s="265">
        <v>1</v>
      </c>
    </row>
    <row r="50" spans="1:34" ht="13.5" thickBot="1">
      <c r="A50" s="276"/>
      <c r="B50" s="288"/>
      <c r="C50" s="276"/>
      <c r="D50" s="276"/>
      <c r="E50" s="208"/>
      <c r="F50" s="208"/>
      <c r="G50" s="208"/>
      <c r="H50" s="208"/>
      <c r="I50" s="208"/>
      <c r="J50" s="208"/>
      <c r="K50" s="209"/>
      <c r="L50" s="210"/>
      <c r="M50" s="210"/>
      <c r="N50" s="210"/>
      <c r="O50" s="210"/>
      <c r="P50" s="210"/>
      <c r="Q50" s="210"/>
      <c r="R50" s="211"/>
      <c r="S50" s="276"/>
      <c r="T50" s="276"/>
      <c r="U50" s="273"/>
      <c r="V50" s="273"/>
      <c r="W50" s="66"/>
      <c r="X50" s="2"/>
      <c r="Y50" s="3"/>
      <c r="Z50" s="3"/>
      <c r="AA50" s="199"/>
      <c r="AB50" s="66"/>
      <c r="AC50" s="66"/>
      <c r="AD50" s="263"/>
      <c r="AE50" s="263"/>
      <c r="AF50" s="263"/>
      <c r="AG50" s="263"/>
      <c r="AH50" s="263"/>
    </row>
    <row r="51" spans="1:34" ht="13.5" thickBot="1">
      <c r="A51" s="259">
        <f>A49+1</f>
        <v>9</v>
      </c>
      <c r="B51" s="287" t="str">
        <f>DenStatus!C32</f>
        <v>Grow Something</v>
      </c>
      <c r="C51" s="260">
        <v>4</v>
      </c>
      <c r="D51" s="260">
        <v>6</v>
      </c>
      <c r="E51" s="203">
        <v>1</v>
      </c>
      <c r="F51" s="203">
        <v>2</v>
      </c>
      <c r="G51" s="203">
        <v>3</v>
      </c>
      <c r="H51" s="204" t="s">
        <v>164</v>
      </c>
      <c r="I51" s="204" t="s">
        <v>165</v>
      </c>
      <c r="J51" s="204" t="s">
        <v>178</v>
      </c>
      <c r="K51" s="205"/>
      <c r="L51" s="206"/>
      <c r="M51" s="206"/>
      <c r="N51" s="206"/>
      <c r="O51" s="206"/>
      <c r="P51" s="206"/>
      <c r="Q51" s="206"/>
      <c r="R51" s="207"/>
      <c r="S51" s="259">
        <f>COUNTA(E52:R52)</f>
        <v>0</v>
      </c>
      <c r="T51" s="259">
        <f>IF(SUM(AD51:AG52)&gt;=AH51,1,0)</f>
        <v>0</v>
      </c>
      <c r="U51" s="272"/>
      <c r="V51" s="272"/>
      <c r="W51" s="66"/>
      <c r="X51" s="2"/>
      <c r="Y51" s="3"/>
      <c r="Z51" s="3"/>
      <c r="AA51" s="199"/>
      <c r="AB51" s="66"/>
      <c r="AC51" s="66"/>
      <c r="AD51" s="265">
        <f>IF(COUNTA(E52:G52)&gt;=3,1,0)</f>
        <v>0</v>
      </c>
      <c r="AE51" s="275">
        <f>IF(COUNTA(H52:J52)&gt;=1,1,0)</f>
        <v>0</v>
      </c>
      <c r="AF51" s="262"/>
      <c r="AG51" s="262"/>
      <c r="AH51" s="265">
        <v>2</v>
      </c>
    </row>
    <row r="52" spans="1:34" ht="13.5" thickBot="1">
      <c r="A52" s="276"/>
      <c r="B52" s="288"/>
      <c r="C52" s="276"/>
      <c r="D52" s="276"/>
      <c r="E52" s="208"/>
      <c r="F52" s="208"/>
      <c r="G52" s="208"/>
      <c r="H52" s="208"/>
      <c r="I52" s="208"/>
      <c r="J52" s="208"/>
      <c r="K52" s="209"/>
      <c r="L52" s="210"/>
      <c r="M52" s="210"/>
      <c r="N52" s="210"/>
      <c r="O52" s="210"/>
      <c r="P52" s="210"/>
      <c r="Q52" s="210"/>
      <c r="R52" s="211"/>
      <c r="S52" s="276"/>
      <c r="T52" s="276"/>
      <c r="U52" s="273"/>
      <c r="V52" s="273"/>
      <c r="W52" s="66"/>
      <c r="X52" s="2"/>
      <c r="Y52" s="3"/>
      <c r="Z52" s="3"/>
      <c r="AA52" s="199"/>
      <c r="AB52" s="66"/>
      <c r="AC52" s="66"/>
      <c r="AD52" s="263"/>
      <c r="AE52" s="263"/>
      <c r="AF52" s="263"/>
      <c r="AG52" s="263"/>
      <c r="AH52" s="263"/>
    </row>
    <row r="53" spans="1:34" ht="13.5" thickBot="1">
      <c r="A53" s="259">
        <f>A51+1</f>
        <v>10</v>
      </c>
      <c r="B53" s="287" t="str">
        <f>DenStatus!C33</f>
        <v>Hometown Heroes</v>
      </c>
      <c r="C53" s="260">
        <v>4</v>
      </c>
      <c r="D53" s="260">
        <v>6</v>
      </c>
      <c r="E53" s="203">
        <v>1</v>
      </c>
      <c r="F53" s="203">
        <v>2</v>
      </c>
      <c r="G53" s="203">
        <v>3</v>
      </c>
      <c r="H53" s="204" t="s">
        <v>164</v>
      </c>
      <c r="I53" s="204" t="s">
        <v>165</v>
      </c>
      <c r="J53" s="204" t="s">
        <v>178</v>
      </c>
      <c r="K53" s="205"/>
      <c r="L53" s="206"/>
      <c r="M53" s="206"/>
      <c r="N53" s="206"/>
      <c r="O53" s="206"/>
      <c r="P53" s="206"/>
      <c r="Q53" s="206"/>
      <c r="R53" s="207"/>
      <c r="S53" s="259">
        <f>COUNTA(E54:R54)</f>
        <v>0</v>
      </c>
      <c r="T53" s="259">
        <f>IF(SUM(AD53:AG54)&gt;=AH53,1,0)</f>
        <v>0</v>
      </c>
      <c r="U53" s="272"/>
      <c r="V53" s="272"/>
      <c r="W53" s="66"/>
      <c r="X53" s="2"/>
      <c r="Y53" s="3"/>
      <c r="Z53" s="3"/>
      <c r="AA53" s="199"/>
      <c r="AB53" s="66"/>
      <c r="AC53" s="66"/>
      <c r="AD53" s="265">
        <f>IF(COUNTA(E54:G54)&gt;=3,1,0)</f>
        <v>0</v>
      </c>
      <c r="AE53" s="266">
        <f>IF(COUNTA(H54:J54)&gt;=1,1,0)</f>
        <v>0</v>
      </c>
      <c r="AF53" s="262"/>
      <c r="AG53" s="262"/>
      <c r="AH53" s="265">
        <v>2</v>
      </c>
    </row>
    <row r="54" spans="1:34" ht="13.5" thickBot="1">
      <c r="A54" s="276"/>
      <c r="B54" s="288"/>
      <c r="C54" s="276"/>
      <c r="D54" s="276"/>
      <c r="E54" s="208"/>
      <c r="F54" s="208"/>
      <c r="G54" s="208"/>
      <c r="H54" s="208"/>
      <c r="I54" s="208"/>
      <c r="J54" s="208"/>
      <c r="K54" s="209"/>
      <c r="L54" s="210"/>
      <c r="M54" s="210"/>
      <c r="N54" s="210"/>
      <c r="O54" s="210"/>
      <c r="P54" s="210"/>
      <c r="Q54" s="210"/>
      <c r="R54" s="211"/>
      <c r="S54" s="276"/>
      <c r="T54" s="276"/>
      <c r="U54" s="273"/>
      <c r="V54" s="273"/>
      <c r="W54" s="66"/>
      <c r="X54" s="2"/>
      <c r="Y54" s="3"/>
      <c r="Z54" s="3"/>
      <c r="AA54" s="199"/>
      <c r="AB54" s="66"/>
      <c r="AC54" s="66"/>
      <c r="AD54" s="263"/>
      <c r="AE54" s="263"/>
      <c r="AF54" s="263"/>
      <c r="AG54" s="263"/>
      <c r="AH54" s="263"/>
    </row>
    <row r="55" spans="1:34" ht="13.5" thickBot="1">
      <c r="A55" s="259">
        <v>11</v>
      </c>
      <c r="B55" s="287" t="str">
        <f>DenStatus!C34</f>
        <v>Motor Away</v>
      </c>
      <c r="C55" s="260">
        <v>4</v>
      </c>
      <c r="D55" s="260">
        <v>4</v>
      </c>
      <c r="E55" s="204" t="s">
        <v>166</v>
      </c>
      <c r="F55" s="204" t="s">
        <v>167</v>
      </c>
      <c r="G55" s="203">
        <v>2</v>
      </c>
      <c r="H55" s="203">
        <v>3</v>
      </c>
      <c r="I55" s="205"/>
      <c r="J55" s="206"/>
      <c r="K55" s="206"/>
      <c r="L55" s="206"/>
      <c r="M55" s="206"/>
      <c r="N55" s="206"/>
      <c r="O55" s="206"/>
      <c r="P55" s="206"/>
      <c r="Q55" s="206"/>
      <c r="R55" s="207"/>
      <c r="S55" s="259">
        <f>COUNTA(E56:R56)</f>
        <v>0</v>
      </c>
      <c r="T55" s="259">
        <f>IF(SUM(AD55:AG56)&gt;=AH55,1,0)</f>
        <v>0</v>
      </c>
      <c r="U55" s="272"/>
      <c r="V55" s="272"/>
      <c r="W55" s="66"/>
      <c r="X55" s="2"/>
      <c r="Y55" s="3"/>
      <c r="Z55" s="3"/>
      <c r="AA55" s="199"/>
      <c r="AB55" s="66"/>
      <c r="AC55" s="66"/>
      <c r="AD55" s="265">
        <f>IF(COUNTA(E56:H56)&gt;=4,1,0)</f>
        <v>0</v>
      </c>
      <c r="AE55" s="262"/>
      <c r="AF55" s="262"/>
      <c r="AG55" s="262"/>
      <c r="AH55" s="265">
        <v>1</v>
      </c>
    </row>
    <row r="56" spans="1:34" ht="13.5" thickBot="1">
      <c r="A56" s="276"/>
      <c r="B56" s="288"/>
      <c r="C56" s="276"/>
      <c r="D56" s="276"/>
      <c r="E56" s="208"/>
      <c r="F56" s="208"/>
      <c r="G56" s="208"/>
      <c r="H56" s="208"/>
      <c r="I56" s="209"/>
      <c r="J56" s="210"/>
      <c r="K56" s="210"/>
      <c r="L56" s="210"/>
      <c r="M56" s="210"/>
      <c r="N56" s="210"/>
      <c r="O56" s="210"/>
      <c r="P56" s="210"/>
      <c r="Q56" s="210"/>
      <c r="R56" s="211"/>
      <c r="S56" s="276"/>
      <c r="T56" s="276"/>
      <c r="U56" s="273"/>
      <c r="V56" s="273"/>
      <c r="W56" s="66"/>
      <c r="X56" s="2"/>
      <c r="Y56" s="3"/>
      <c r="Z56" s="3"/>
      <c r="AA56" s="199"/>
      <c r="AB56" s="66"/>
      <c r="AC56" s="66"/>
      <c r="AD56" s="263"/>
      <c r="AE56" s="263"/>
      <c r="AF56" s="263"/>
      <c r="AG56" s="263"/>
      <c r="AH56" s="263"/>
    </row>
    <row r="57" spans="1:34" ht="13.5" thickBot="1">
      <c r="A57" s="259">
        <v>12</v>
      </c>
      <c r="B57" s="287" t="str">
        <f>DenStatus!C35</f>
        <v>Paws of Skill</v>
      </c>
      <c r="C57" s="260">
        <v>4</v>
      </c>
      <c r="D57" s="260">
        <v>7</v>
      </c>
      <c r="E57" s="203">
        <v>1</v>
      </c>
      <c r="F57" s="203">
        <v>2</v>
      </c>
      <c r="G57" s="203">
        <v>3</v>
      </c>
      <c r="H57" s="203">
        <v>4</v>
      </c>
      <c r="I57" s="203">
        <v>5</v>
      </c>
      <c r="J57" s="203">
        <v>6</v>
      </c>
      <c r="K57" s="203">
        <v>7</v>
      </c>
      <c r="L57" s="205"/>
      <c r="M57" s="206"/>
      <c r="N57" s="206"/>
      <c r="O57" s="206"/>
      <c r="P57" s="206"/>
      <c r="Q57" s="206"/>
      <c r="R57" s="207"/>
      <c r="S57" s="259">
        <f>COUNTA(E58:R58)</f>
        <v>0</v>
      </c>
      <c r="T57" s="259">
        <f>IF(SUM(AD57:AG58)&gt;=AH57,1,0)</f>
        <v>0</v>
      </c>
      <c r="U57" s="272"/>
      <c r="V57" s="272"/>
      <c r="W57" s="66"/>
      <c r="X57" s="2"/>
      <c r="Y57" s="3"/>
      <c r="Z57" s="3"/>
      <c r="AA57" s="199"/>
      <c r="AB57" s="66"/>
      <c r="AC57" s="66"/>
      <c r="AD57" s="265">
        <f>IF(COUNTA(E58:H58)&gt;=4,1,0)</f>
        <v>0</v>
      </c>
      <c r="AE57" s="262"/>
      <c r="AF57" s="262"/>
      <c r="AG57" s="262"/>
      <c r="AH57" s="265">
        <v>1</v>
      </c>
    </row>
    <row r="58" spans="1:34" ht="13.5" thickBot="1">
      <c r="A58" s="276"/>
      <c r="B58" s="288"/>
      <c r="C58" s="276"/>
      <c r="D58" s="276"/>
      <c r="E58" s="208"/>
      <c r="F58" s="208"/>
      <c r="G58" s="208"/>
      <c r="H58" s="208"/>
      <c r="I58" s="208"/>
      <c r="J58" s="208"/>
      <c r="K58" s="208"/>
      <c r="L58" s="209"/>
      <c r="M58" s="210"/>
      <c r="N58" s="210"/>
      <c r="O58" s="210"/>
      <c r="P58" s="210"/>
      <c r="Q58" s="210"/>
      <c r="R58" s="211"/>
      <c r="S58" s="276"/>
      <c r="T58" s="276"/>
      <c r="U58" s="273"/>
      <c r="V58" s="273"/>
      <c r="W58" s="66"/>
      <c r="X58" s="2"/>
      <c r="Y58" s="3"/>
      <c r="Z58" s="3"/>
      <c r="AA58" s="199"/>
      <c r="AB58" s="66"/>
      <c r="AC58" s="66"/>
      <c r="AD58" s="263"/>
      <c r="AE58" s="263"/>
      <c r="AF58" s="263"/>
      <c r="AG58" s="263"/>
      <c r="AH58" s="263"/>
    </row>
    <row r="59" spans="1:34" ht="13.5" thickBot="1">
      <c r="A59" s="268">
        <v>13</v>
      </c>
      <c r="B59" s="283" t="str">
        <f>DenStatus!C36</f>
        <v>Spirit of the Water</v>
      </c>
      <c r="C59" s="281">
        <v>5</v>
      </c>
      <c r="D59" s="281">
        <v>5</v>
      </c>
      <c r="E59" s="197">
        <v>1</v>
      </c>
      <c r="F59" s="197">
        <v>2</v>
      </c>
      <c r="G59" s="197">
        <v>3</v>
      </c>
      <c r="H59" s="197">
        <v>4</v>
      </c>
      <c r="I59" s="197">
        <v>5</v>
      </c>
      <c r="J59" s="205"/>
      <c r="K59" s="78"/>
      <c r="L59" s="78"/>
      <c r="M59" s="78"/>
      <c r="N59" s="78"/>
      <c r="O59" s="78"/>
      <c r="P59" s="78"/>
      <c r="Q59" s="78"/>
      <c r="R59" s="202"/>
      <c r="S59" s="268">
        <f>COUNTA(E60:R60)</f>
        <v>0</v>
      </c>
      <c r="T59" s="268">
        <f>IF(SUM(AD59:AG60)&gt;=AH59,1,0)</f>
        <v>0</v>
      </c>
      <c r="U59" s="270"/>
      <c r="V59" s="270"/>
      <c r="W59" s="66"/>
      <c r="X59" s="2"/>
      <c r="Y59" s="3"/>
      <c r="Z59" s="3"/>
      <c r="AA59" s="199"/>
      <c r="AB59" s="66"/>
      <c r="AC59" s="66"/>
      <c r="AD59" s="265">
        <f>IF(COUNTA(E60:I60)&gt;=5,1,0)</f>
        <v>0</v>
      </c>
      <c r="AE59" s="262"/>
      <c r="AF59" s="262"/>
      <c r="AG59" s="262"/>
      <c r="AH59" s="265">
        <v>1</v>
      </c>
    </row>
    <row r="60" spans="1:34" ht="13.5" thickBot="1">
      <c r="A60" s="282"/>
      <c r="B60" s="284"/>
      <c r="C60" s="282"/>
      <c r="D60" s="269"/>
      <c r="E60" s="8"/>
      <c r="F60" s="8"/>
      <c r="G60" s="8"/>
      <c r="H60" s="8"/>
      <c r="I60" s="8"/>
      <c r="J60" s="183"/>
      <c r="K60" s="184"/>
      <c r="L60" s="184"/>
      <c r="M60" s="184"/>
      <c r="N60" s="184"/>
      <c r="O60" s="184"/>
      <c r="P60" s="184"/>
      <c r="Q60" s="184"/>
      <c r="R60" s="198"/>
      <c r="S60" s="269"/>
      <c r="T60" s="269"/>
      <c r="U60" s="271"/>
      <c r="V60" s="271"/>
      <c r="W60" s="66"/>
      <c r="X60" s="2"/>
      <c r="Y60" s="3"/>
      <c r="Z60" s="3"/>
      <c r="AA60" s="199"/>
      <c r="AB60" s="66"/>
      <c r="AC60" s="66"/>
      <c r="AD60" s="263"/>
      <c r="AE60" s="263"/>
      <c r="AF60" s="263"/>
      <c r="AG60" s="263"/>
      <c r="AH60" s="263"/>
    </row>
    <row r="61" spans="1:34" ht="13.5" thickTop="1">
      <c r="A61" s="66"/>
      <c r="B61" s="72" t="s">
        <v>91</v>
      </c>
      <c r="C61" s="73">
        <f>IF(SUM(T35:T60)&gt;=1,"X",0)</f>
        <v>0</v>
      </c>
      <c r="D61" s="227" t="s">
        <v>212</v>
      </c>
      <c r="E61" s="76"/>
      <c r="F61" s="76"/>
      <c r="G61" s="76"/>
      <c r="H61" s="76"/>
      <c r="I61" s="76"/>
      <c r="J61" s="76"/>
      <c r="K61" s="76"/>
      <c r="L61" s="76"/>
      <c r="M61" s="76"/>
      <c r="N61" s="76"/>
      <c r="O61" s="76"/>
      <c r="P61" s="76"/>
      <c r="Q61" s="76"/>
      <c r="R61" s="66"/>
      <c r="S61" s="66"/>
      <c r="T61" s="66"/>
      <c r="U61" s="200"/>
      <c r="V61" s="66"/>
      <c r="W61" s="66"/>
      <c r="X61" s="6"/>
      <c r="Y61" s="3"/>
      <c r="Z61" s="3"/>
      <c r="AA61" s="199"/>
      <c r="AB61" s="66"/>
      <c r="AC61" s="66"/>
      <c r="AD61" s="66"/>
      <c r="AE61" s="66"/>
      <c r="AF61" s="66"/>
      <c r="AG61" s="66"/>
      <c r="AH61" s="66"/>
    </row>
    <row r="62" spans="1:34">
      <c r="A62" s="66"/>
      <c r="B62" s="77"/>
      <c r="C62" s="78"/>
      <c r="D62" s="76"/>
      <c r="E62" s="76"/>
      <c r="F62" s="76"/>
      <c r="G62" s="76"/>
      <c r="H62" s="76"/>
      <c r="I62" s="76"/>
      <c r="J62" s="76"/>
      <c r="K62" s="76"/>
      <c r="L62" s="76"/>
      <c r="M62" s="76"/>
      <c r="N62" s="76"/>
      <c r="O62" s="76"/>
      <c r="P62" s="76"/>
      <c r="Q62" s="76"/>
      <c r="R62" s="66"/>
      <c r="S62" s="66"/>
      <c r="T62" s="66"/>
      <c r="U62" s="66"/>
      <c r="V62" s="66"/>
      <c r="W62" s="66"/>
      <c r="X62" s="2"/>
      <c r="Y62" s="3"/>
      <c r="Z62" s="3"/>
      <c r="AA62" s="199"/>
      <c r="AB62" s="66"/>
      <c r="AC62" s="66"/>
      <c r="AD62" s="237" t="s">
        <v>100</v>
      </c>
      <c r="AE62" s="232"/>
      <c r="AF62" s="232"/>
      <c r="AG62" s="232"/>
      <c r="AH62" s="218"/>
    </row>
    <row r="63" spans="1:34">
      <c r="A63" s="67" t="s">
        <v>107</v>
      </c>
      <c r="B63" s="66"/>
      <c r="C63" s="66"/>
      <c r="D63" s="66"/>
      <c r="E63" s="66"/>
      <c r="F63" s="66"/>
      <c r="G63" s="66"/>
      <c r="H63" s="66"/>
      <c r="I63" s="66"/>
      <c r="J63" s="66"/>
      <c r="K63" s="66"/>
      <c r="L63" s="66"/>
      <c r="M63" s="66"/>
      <c r="N63" s="66"/>
      <c r="O63" s="66"/>
      <c r="P63" s="66"/>
      <c r="Q63" s="66"/>
      <c r="R63" s="66"/>
      <c r="S63" s="66"/>
      <c r="T63" s="66"/>
      <c r="U63" s="66"/>
      <c r="V63" s="66"/>
      <c r="W63" s="66"/>
      <c r="X63" s="2"/>
      <c r="Y63" s="3"/>
      <c r="Z63" s="3"/>
      <c r="AA63" s="199"/>
      <c r="AB63" s="66"/>
      <c r="AC63" s="66"/>
      <c r="AD63" s="233" t="s">
        <v>27</v>
      </c>
      <c r="AE63" s="234"/>
      <c r="AF63" s="234"/>
      <c r="AG63" s="234"/>
      <c r="AH63" s="235"/>
    </row>
    <row r="64" spans="1:34">
      <c r="A64" s="68" t="s">
        <v>6</v>
      </c>
      <c r="B64" s="68"/>
      <c r="C64" s="68" t="s">
        <v>8</v>
      </c>
      <c r="D64" s="68"/>
      <c r="E64" s="195" t="s">
        <v>34</v>
      </c>
      <c r="F64" s="85"/>
      <c r="G64" s="85"/>
      <c r="H64" s="85"/>
      <c r="I64" s="85"/>
      <c r="J64" s="85"/>
      <c r="K64" s="85"/>
      <c r="L64" s="85"/>
      <c r="M64" s="85"/>
      <c r="N64" s="85"/>
      <c r="O64" s="85"/>
      <c r="P64" s="85"/>
      <c r="Q64" s="85"/>
      <c r="R64" s="86"/>
      <c r="S64" s="291" t="s">
        <v>5</v>
      </c>
      <c r="T64" s="292"/>
      <c r="U64" s="292"/>
      <c r="V64" s="293"/>
      <c r="W64" s="66"/>
      <c r="X64" s="2"/>
      <c r="Y64" s="3"/>
      <c r="Z64" s="3"/>
      <c r="AA64" s="199"/>
      <c r="AB64" s="66"/>
      <c r="AC64" s="66"/>
      <c r="AD64" s="91" t="s">
        <v>35</v>
      </c>
      <c r="AE64" s="91" t="s">
        <v>51</v>
      </c>
      <c r="AF64" s="112" t="s">
        <v>180</v>
      </c>
      <c r="AG64" s="112" t="s">
        <v>183</v>
      </c>
      <c r="AH64" s="91" t="s">
        <v>1</v>
      </c>
    </row>
    <row r="65" spans="1:34">
      <c r="A65" s="69" t="s">
        <v>46</v>
      </c>
      <c r="B65" s="68" t="s">
        <v>43</v>
      </c>
      <c r="C65" s="69" t="s">
        <v>49</v>
      </c>
      <c r="D65" s="70" t="s">
        <v>17</v>
      </c>
      <c r="E65" s="87">
        <v>1</v>
      </c>
      <c r="F65" s="240"/>
      <c r="G65" s="179"/>
      <c r="H65" s="179"/>
      <c r="I65" s="179"/>
      <c r="J65" s="179"/>
      <c r="K65" s="179"/>
      <c r="L65" s="179"/>
      <c r="M65" s="179"/>
      <c r="N65" s="179"/>
      <c r="O65" s="179"/>
      <c r="P65" s="179"/>
      <c r="Q65" s="179"/>
      <c r="R65" s="88"/>
      <c r="S65" s="69" t="s">
        <v>2</v>
      </c>
      <c r="T65" s="69" t="s">
        <v>32</v>
      </c>
      <c r="U65" s="69" t="s">
        <v>25</v>
      </c>
      <c r="V65" s="59" t="s">
        <v>104</v>
      </c>
      <c r="W65" s="66"/>
      <c r="X65" s="6"/>
      <c r="Y65" s="3"/>
      <c r="Z65" s="3"/>
      <c r="AA65" s="199"/>
      <c r="AB65" s="66"/>
      <c r="AC65" s="66"/>
      <c r="AD65" s="236" t="s">
        <v>52</v>
      </c>
      <c r="AE65" s="236" t="s">
        <v>52</v>
      </c>
      <c r="AF65" s="72" t="s">
        <v>52</v>
      </c>
      <c r="AG65" s="72" t="s">
        <v>52</v>
      </c>
      <c r="AH65" s="236" t="s">
        <v>53</v>
      </c>
    </row>
    <row r="66" spans="1:34">
      <c r="A66" s="69">
        <v>1</v>
      </c>
      <c r="B66" s="68" t="str">
        <f>DenStatus!C40</f>
        <v>Child Protection</v>
      </c>
      <c r="C66" s="69">
        <v>1</v>
      </c>
      <c r="D66" s="240">
        <v>1</v>
      </c>
      <c r="E66" s="7"/>
      <c r="F66" s="240"/>
      <c r="G66" s="179"/>
      <c r="H66" s="179"/>
      <c r="I66" s="179"/>
      <c r="J66" s="179"/>
      <c r="K66" s="179"/>
      <c r="L66" s="179"/>
      <c r="M66" s="179"/>
      <c r="N66" s="179"/>
      <c r="O66" s="179"/>
      <c r="P66" s="179"/>
      <c r="Q66" s="179"/>
      <c r="R66" s="88"/>
      <c r="S66" s="69">
        <f>COUNTA(E66:R66)</f>
        <v>0</v>
      </c>
      <c r="T66" s="69">
        <f>IF(SUM(AD66:AE66)&gt;=AH66,1,0)</f>
        <v>0</v>
      </c>
      <c r="U66" s="4"/>
      <c r="V66" s="4"/>
      <c r="W66" s="66"/>
      <c r="X66" s="2"/>
      <c r="Y66" s="3"/>
      <c r="Z66" s="3"/>
      <c r="AA66" s="199"/>
      <c r="AB66" s="66"/>
      <c r="AC66" s="66"/>
      <c r="AD66" s="225">
        <f>IF(S66&gt;=C66,1,0)</f>
        <v>0</v>
      </c>
      <c r="AE66" s="225"/>
      <c r="AF66" s="225"/>
      <c r="AG66" s="225"/>
      <c r="AH66" s="225">
        <v>1</v>
      </c>
    </row>
    <row r="67" spans="1:34" ht="13.5" thickBot="1">
      <c r="A67" s="69">
        <f>A66+1</f>
        <v>2</v>
      </c>
      <c r="B67" s="68" t="str">
        <f>DenStatus!C41</f>
        <v>Cyber Chip</v>
      </c>
      <c r="C67" s="69">
        <v>1</v>
      </c>
      <c r="D67" s="240">
        <v>1</v>
      </c>
      <c r="E67" s="8"/>
      <c r="F67" s="183"/>
      <c r="G67" s="184"/>
      <c r="H67" s="184"/>
      <c r="I67" s="184"/>
      <c r="J67" s="184"/>
      <c r="K67" s="184"/>
      <c r="L67" s="184"/>
      <c r="M67" s="184"/>
      <c r="N67" s="184"/>
      <c r="O67" s="184"/>
      <c r="P67" s="184"/>
      <c r="Q67" s="184"/>
      <c r="R67" s="198"/>
      <c r="S67" s="69">
        <f>COUNTA(E67:R67)</f>
        <v>0</v>
      </c>
      <c r="T67" s="69">
        <f>IF(SUM(AD67:AE67)&gt;=AH67,1,0)</f>
        <v>0</v>
      </c>
      <c r="U67" s="4"/>
      <c r="V67" s="4"/>
      <c r="W67" s="66"/>
      <c r="X67" s="2"/>
      <c r="Y67" s="3"/>
      <c r="Z67" s="3"/>
      <c r="AA67" s="199"/>
      <c r="AB67" s="66"/>
      <c r="AC67" s="66"/>
      <c r="AD67" s="225">
        <f>IF(S67&gt;=C67,1,0)</f>
        <v>0</v>
      </c>
      <c r="AE67" s="225"/>
      <c r="AF67" s="225"/>
      <c r="AG67" s="225"/>
      <c r="AH67" s="225">
        <v>1</v>
      </c>
    </row>
    <row r="68" spans="1:34" ht="13.5" thickTop="1">
      <c r="A68" s="218"/>
      <c r="B68" s="72" t="s">
        <v>108</v>
      </c>
      <c r="C68" s="73">
        <f>IF(SUM(T66:T67)&gt;=2,"X",0)</f>
        <v>0</v>
      </c>
      <c r="D68" s="227" t="s">
        <v>212</v>
      </c>
      <c r="E68" s="76"/>
      <c r="F68" s="75"/>
      <c r="G68" s="75"/>
      <c r="H68" s="75"/>
      <c r="I68" s="75"/>
      <c r="J68" s="75"/>
      <c r="K68" s="75"/>
      <c r="L68" s="75"/>
      <c r="M68" s="75"/>
      <c r="N68" s="75"/>
      <c r="O68" s="75"/>
      <c r="P68" s="75"/>
      <c r="Q68" s="75"/>
      <c r="R68" s="75"/>
      <c r="S68" s="75"/>
      <c r="T68" s="75"/>
      <c r="U68" s="5"/>
      <c r="V68" s="89"/>
      <c r="W68" s="66"/>
      <c r="X68" s="2"/>
      <c r="Y68" s="3"/>
      <c r="Z68" s="3"/>
      <c r="AA68" s="199"/>
      <c r="AB68" s="66"/>
      <c r="AC68" s="66"/>
      <c r="AD68" s="66"/>
      <c r="AE68" s="66"/>
      <c r="AF68" s="66"/>
      <c r="AG68" s="66"/>
      <c r="AH68" s="66"/>
    </row>
    <row r="69" spans="1:34">
      <c r="A69" s="66"/>
      <c r="B69" s="77"/>
      <c r="C69" s="78"/>
      <c r="D69" s="76"/>
      <c r="E69" s="76"/>
      <c r="F69" s="76"/>
      <c r="G69" s="76"/>
      <c r="H69" s="76"/>
      <c r="I69" s="76"/>
      <c r="J69" s="76"/>
      <c r="K69" s="76"/>
      <c r="L69" s="76"/>
      <c r="M69" s="76"/>
      <c r="N69" s="76"/>
      <c r="O69" s="76"/>
      <c r="P69" s="76"/>
      <c r="Q69" s="76"/>
      <c r="R69" s="66"/>
      <c r="S69" s="66"/>
      <c r="T69" s="66"/>
      <c r="U69" s="66"/>
      <c r="V69" s="66"/>
      <c r="W69" s="66"/>
      <c r="X69" s="6"/>
      <c r="Y69" s="3"/>
      <c r="Z69" s="3"/>
      <c r="AA69" s="199"/>
      <c r="AB69" s="66"/>
      <c r="AC69" s="66"/>
      <c r="AD69" s="237" t="s">
        <v>101</v>
      </c>
      <c r="AE69" s="232"/>
      <c r="AF69" s="232"/>
      <c r="AG69" s="232"/>
      <c r="AH69" s="218"/>
    </row>
    <row r="70" spans="1:34">
      <c r="A70" s="66"/>
      <c r="B70" s="58" t="s">
        <v>99</v>
      </c>
      <c r="C70" s="69">
        <f>IF(SUM(AD73:AD76)&gt;=SUM(AH73:AH76),"X",0)</f>
        <v>0</v>
      </c>
      <c r="D70" s="76"/>
      <c r="E70" s="76"/>
      <c r="F70" s="76"/>
      <c r="G70" s="76"/>
      <c r="H70" s="76"/>
      <c r="I70" s="76"/>
      <c r="J70" s="76"/>
      <c r="K70" s="76"/>
      <c r="L70" s="76"/>
      <c r="M70" s="76"/>
      <c r="N70" s="76"/>
      <c r="O70" s="76"/>
      <c r="P70" s="76"/>
      <c r="Q70" s="76"/>
      <c r="R70" s="66"/>
      <c r="S70" s="66"/>
      <c r="T70" s="66"/>
      <c r="U70" s="66"/>
      <c r="V70" s="66"/>
      <c r="W70" s="66"/>
      <c r="X70" s="6"/>
      <c r="Y70" s="3"/>
      <c r="Z70" s="3"/>
      <c r="AA70" s="199"/>
      <c r="AB70" s="66"/>
      <c r="AC70" s="66"/>
      <c r="AD70" s="233" t="s">
        <v>27</v>
      </c>
      <c r="AE70" s="234"/>
      <c r="AF70" s="234"/>
      <c r="AG70" s="234"/>
      <c r="AH70" s="235"/>
    </row>
    <row r="71" spans="1:34">
      <c r="A71" s="66"/>
      <c r="B71" s="77"/>
      <c r="C71" s="78"/>
      <c r="D71" s="76"/>
      <c r="E71" s="76"/>
      <c r="F71" s="76"/>
      <c r="G71" s="76"/>
      <c r="H71" s="76"/>
      <c r="I71" s="76"/>
      <c r="J71" s="76"/>
      <c r="K71" s="76"/>
      <c r="L71" s="76"/>
      <c r="M71" s="76"/>
      <c r="N71" s="76"/>
      <c r="O71" s="76"/>
      <c r="P71" s="76"/>
      <c r="Q71" s="76"/>
      <c r="R71" s="66"/>
      <c r="S71" s="66"/>
      <c r="T71" s="66"/>
      <c r="U71" s="66"/>
      <c r="V71" s="66"/>
      <c r="W71" s="66"/>
      <c r="X71" s="66"/>
      <c r="Y71" s="66"/>
      <c r="Z71" s="66"/>
      <c r="AA71" s="66"/>
      <c r="AB71" s="66"/>
      <c r="AC71" s="66"/>
      <c r="AD71" s="91" t="s">
        <v>35</v>
      </c>
      <c r="AE71" s="91" t="s">
        <v>51</v>
      </c>
      <c r="AF71" s="112" t="s">
        <v>180</v>
      </c>
      <c r="AG71" s="112" t="s">
        <v>183</v>
      </c>
      <c r="AH71" s="91" t="s">
        <v>1</v>
      </c>
    </row>
    <row r="72" spans="1:34">
      <c r="A72" s="66"/>
      <c r="B72" s="79"/>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236" t="s">
        <v>52</v>
      </c>
      <c r="AE72" s="236" t="s">
        <v>52</v>
      </c>
      <c r="AF72" s="72" t="s">
        <v>52</v>
      </c>
      <c r="AG72" s="72" t="s">
        <v>52</v>
      </c>
      <c r="AH72" s="236" t="s">
        <v>53</v>
      </c>
    </row>
    <row r="73" spans="1:34">
      <c r="A73" s="80"/>
      <c r="B73" s="81"/>
      <c r="C73" s="81"/>
      <c r="D73" s="81"/>
      <c r="E73" s="81"/>
      <c r="F73" s="81"/>
      <c r="G73" s="81"/>
      <c r="H73" s="81"/>
      <c r="I73" s="81"/>
      <c r="J73" s="81"/>
      <c r="K73" s="81"/>
      <c r="L73" s="81"/>
      <c r="M73" s="81"/>
      <c r="N73" s="81"/>
      <c r="O73" s="81"/>
      <c r="P73" s="81"/>
      <c r="Q73" s="66"/>
      <c r="R73" s="66"/>
      <c r="S73" s="66"/>
      <c r="T73" s="66"/>
      <c r="U73" s="66"/>
      <c r="V73" s="66"/>
      <c r="W73" s="66"/>
      <c r="X73" s="66"/>
      <c r="Y73" s="66"/>
      <c r="Z73" s="66"/>
      <c r="AA73" s="66"/>
      <c r="AB73" s="66"/>
      <c r="AC73" s="79" t="s">
        <v>18</v>
      </c>
      <c r="AD73" s="225">
        <f>IF(C13="X",1,0)</f>
        <v>0</v>
      </c>
      <c r="AE73" s="225"/>
      <c r="AF73" s="225"/>
      <c r="AG73" s="225"/>
      <c r="AH73" s="225">
        <v>1</v>
      </c>
    </row>
    <row r="74" spans="1:34">
      <c r="A74" s="81"/>
      <c r="B74" s="81"/>
      <c r="C74" s="81"/>
      <c r="D74" s="81"/>
      <c r="E74" s="81"/>
      <c r="F74" s="81"/>
      <c r="G74" s="81"/>
      <c r="H74" s="81"/>
      <c r="I74" s="81"/>
      <c r="J74" s="81"/>
      <c r="K74" s="81"/>
      <c r="L74" s="81"/>
      <c r="M74" s="81"/>
      <c r="N74" s="81"/>
      <c r="O74" s="81"/>
      <c r="P74" s="81"/>
      <c r="Q74" s="66"/>
      <c r="R74" s="66"/>
      <c r="S74" s="66"/>
      <c r="T74" s="66"/>
      <c r="U74" s="66"/>
      <c r="V74" s="66"/>
      <c r="W74" s="66"/>
      <c r="X74" s="66"/>
      <c r="Y74" s="66"/>
      <c r="Z74" s="66"/>
      <c r="AA74" s="66"/>
      <c r="AB74" s="66"/>
      <c r="AC74" s="79" t="s">
        <v>102</v>
      </c>
      <c r="AD74" s="225">
        <f>IF(C30="X",1,0)</f>
        <v>0</v>
      </c>
      <c r="AE74" s="225"/>
      <c r="AF74" s="225"/>
      <c r="AG74" s="225"/>
      <c r="AH74" s="225">
        <v>1</v>
      </c>
    </row>
    <row r="75" spans="1:34">
      <c r="A75" s="81"/>
      <c r="B75" s="81"/>
      <c r="C75" s="81"/>
      <c r="D75" s="81"/>
      <c r="E75" s="81"/>
      <c r="F75" s="81"/>
      <c r="G75" s="81"/>
      <c r="H75" s="81"/>
      <c r="I75" s="81"/>
      <c r="J75" s="81"/>
      <c r="K75" s="81"/>
      <c r="L75" s="81"/>
      <c r="M75" s="81"/>
      <c r="N75" s="81"/>
      <c r="O75" s="81"/>
      <c r="P75" s="81"/>
      <c r="Q75" s="66"/>
      <c r="R75" s="66"/>
      <c r="S75" s="66"/>
      <c r="T75" s="66"/>
      <c r="U75" s="66"/>
      <c r="V75" s="66"/>
      <c r="W75" s="66"/>
      <c r="X75" s="66"/>
      <c r="Y75" s="66"/>
      <c r="Z75" s="66"/>
      <c r="AA75" s="66"/>
      <c r="AB75" s="66"/>
      <c r="AC75" s="79" t="s">
        <v>103</v>
      </c>
      <c r="AD75" s="225">
        <f>IF(C61="X",1,0)</f>
        <v>0</v>
      </c>
      <c r="AE75" s="225"/>
      <c r="AF75" s="225"/>
      <c r="AG75" s="225"/>
      <c r="AH75" s="225">
        <v>1</v>
      </c>
    </row>
    <row r="76" spans="1:34">
      <c r="A76" s="81"/>
      <c r="B76" s="81"/>
      <c r="C76" s="78"/>
      <c r="D76" s="81"/>
      <c r="E76" s="81"/>
      <c r="F76" s="81"/>
      <c r="G76" s="81"/>
      <c r="H76" s="81"/>
      <c r="I76" s="81"/>
      <c r="J76" s="81"/>
      <c r="K76" s="81"/>
      <c r="L76" s="81"/>
      <c r="M76" s="81"/>
      <c r="N76" s="81"/>
      <c r="O76" s="81"/>
      <c r="P76" s="81"/>
      <c r="Q76" s="66"/>
      <c r="R76" s="66"/>
      <c r="S76" s="66"/>
      <c r="T76" s="66"/>
      <c r="U76" s="66"/>
      <c r="V76" s="66"/>
      <c r="W76" s="66"/>
      <c r="X76" s="66"/>
      <c r="Y76" s="66"/>
      <c r="Z76" s="66"/>
      <c r="AA76" s="66"/>
      <c r="AB76" s="66"/>
      <c r="AC76" s="79" t="s">
        <v>100</v>
      </c>
      <c r="AD76" s="225">
        <f>IF(C68="X",1,0)</f>
        <v>0</v>
      </c>
      <c r="AE76" s="225"/>
      <c r="AF76" s="225"/>
      <c r="AG76" s="225"/>
      <c r="AH76" s="225">
        <v>1</v>
      </c>
    </row>
  </sheetData>
  <sheetProtection sheet="1" objects="1" scenarios="1"/>
  <mergeCells count="251">
    <mergeCell ref="A18:A19"/>
    <mergeCell ref="B18:B19"/>
    <mergeCell ref="C18:C19"/>
    <mergeCell ref="D18:D19"/>
    <mergeCell ref="S18:S19"/>
    <mergeCell ref="S33:V33"/>
    <mergeCell ref="S4:V4"/>
    <mergeCell ref="S16:V16"/>
    <mergeCell ref="T18:T19"/>
    <mergeCell ref="U18:U19"/>
    <mergeCell ref="V18:V19"/>
    <mergeCell ref="T22:T23"/>
    <mergeCell ref="U22:U23"/>
    <mergeCell ref="V22:V23"/>
    <mergeCell ref="T26:T27"/>
    <mergeCell ref="U26:U27"/>
    <mergeCell ref="V26:V27"/>
    <mergeCell ref="T24:T25"/>
    <mergeCell ref="U24:U25"/>
    <mergeCell ref="V24:V25"/>
    <mergeCell ref="A22:A23"/>
    <mergeCell ref="B22:B23"/>
    <mergeCell ref="C22:C23"/>
    <mergeCell ref="D22:D23"/>
    <mergeCell ref="S22:S23"/>
    <mergeCell ref="A20:A21"/>
    <mergeCell ref="B20:B21"/>
    <mergeCell ref="C20:C21"/>
    <mergeCell ref="D20:D21"/>
    <mergeCell ref="S20:S21"/>
    <mergeCell ref="T20:T21"/>
    <mergeCell ref="U20:U21"/>
    <mergeCell ref="V20:V21"/>
    <mergeCell ref="A26:A27"/>
    <mergeCell ref="B26:B27"/>
    <mergeCell ref="C26:C27"/>
    <mergeCell ref="D26:D27"/>
    <mergeCell ref="S26:S27"/>
    <mergeCell ref="A24:A25"/>
    <mergeCell ref="B24:B25"/>
    <mergeCell ref="C24:C25"/>
    <mergeCell ref="D24:D25"/>
    <mergeCell ref="S24:S25"/>
    <mergeCell ref="AD35:AD36"/>
    <mergeCell ref="AE35:AE36"/>
    <mergeCell ref="AF35:AF36"/>
    <mergeCell ref="AG35:AG36"/>
    <mergeCell ref="AH35:AH36"/>
    <mergeCell ref="AD37:AD38"/>
    <mergeCell ref="A28:A29"/>
    <mergeCell ref="B28:B29"/>
    <mergeCell ref="C28:C29"/>
    <mergeCell ref="D28:D29"/>
    <mergeCell ref="S28:S29"/>
    <mergeCell ref="T28:T29"/>
    <mergeCell ref="U28:U29"/>
    <mergeCell ref="V28:V29"/>
    <mergeCell ref="T35:T36"/>
    <mergeCell ref="U35:U36"/>
    <mergeCell ref="V35:V36"/>
    <mergeCell ref="A37:A38"/>
    <mergeCell ref="B37:B38"/>
    <mergeCell ref="C37:C38"/>
    <mergeCell ref="D37:D38"/>
    <mergeCell ref="S37:S38"/>
    <mergeCell ref="T37:T38"/>
    <mergeCell ref="U37:U38"/>
    <mergeCell ref="V37:V38"/>
    <mergeCell ref="A35:A36"/>
    <mergeCell ref="B35:B36"/>
    <mergeCell ref="C35:C36"/>
    <mergeCell ref="D35:D36"/>
    <mergeCell ref="S35:S36"/>
    <mergeCell ref="AG43:AG44"/>
    <mergeCell ref="AH43:AH44"/>
    <mergeCell ref="AD45:AD46"/>
    <mergeCell ref="T39:T40"/>
    <mergeCell ref="U39:U40"/>
    <mergeCell ref="V39:V40"/>
    <mergeCell ref="A41:A42"/>
    <mergeCell ref="B41:B42"/>
    <mergeCell ref="C41:C42"/>
    <mergeCell ref="D41:D42"/>
    <mergeCell ref="S41:S42"/>
    <mergeCell ref="T41:T42"/>
    <mergeCell ref="U41:U42"/>
    <mergeCell ref="V41:V42"/>
    <mergeCell ref="A39:A40"/>
    <mergeCell ref="B39:B40"/>
    <mergeCell ref="C39:C40"/>
    <mergeCell ref="D39:D40"/>
    <mergeCell ref="S39:S40"/>
    <mergeCell ref="AD41:AD42"/>
    <mergeCell ref="AE41:AE42"/>
    <mergeCell ref="AF41:AF42"/>
    <mergeCell ref="AG41:AG42"/>
    <mergeCell ref="AH41:AH42"/>
    <mergeCell ref="AD49:AD50"/>
    <mergeCell ref="AE49:AE50"/>
    <mergeCell ref="AF49:AF50"/>
    <mergeCell ref="AG49:AG50"/>
    <mergeCell ref="AH49:AH50"/>
    <mergeCell ref="T43:T44"/>
    <mergeCell ref="U43:U44"/>
    <mergeCell ref="V43:V44"/>
    <mergeCell ref="AD43:AD44"/>
    <mergeCell ref="AE43:AE44"/>
    <mergeCell ref="AF43:AF44"/>
    <mergeCell ref="T47:T48"/>
    <mergeCell ref="U47:U48"/>
    <mergeCell ref="V47:V48"/>
    <mergeCell ref="AE45:AE46"/>
    <mergeCell ref="AF45:AF46"/>
    <mergeCell ref="AG45:AG46"/>
    <mergeCell ref="AH45:AH46"/>
    <mergeCell ref="A45:A46"/>
    <mergeCell ref="B45:B46"/>
    <mergeCell ref="C45:C46"/>
    <mergeCell ref="D45:D46"/>
    <mergeCell ref="S45:S46"/>
    <mergeCell ref="T45:T46"/>
    <mergeCell ref="U45:U46"/>
    <mergeCell ref="V45:V46"/>
    <mergeCell ref="A43:A44"/>
    <mergeCell ref="B43:B44"/>
    <mergeCell ref="C43:C44"/>
    <mergeCell ref="D43:D44"/>
    <mergeCell ref="S43:S44"/>
    <mergeCell ref="A49:A50"/>
    <mergeCell ref="B49:B50"/>
    <mergeCell ref="C49:C50"/>
    <mergeCell ref="D49:D50"/>
    <mergeCell ref="S49:S50"/>
    <mergeCell ref="T49:T50"/>
    <mergeCell ref="U49:U50"/>
    <mergeCell ref="V49:V50"/>
    <mergeCell ref="A47:A48"/>
    <mergeCell ref="B47:B48"/>
    <mergeCell ref="C47:C48"/>
    <mergeCell ref="D47:D48"/>
    <mergeCell ref="S47:S48"/>
    <mergeCell ref="AG57:AG58"/>
    <mergeCell ref="AH57:AH58"/>
    <mergeCell ref="T51:T52"/>
    <mergeCell ref="U51:U52"/>
    <mergeCell ref="V51:V52"/>
    <mergeCell ref="A53:A54"/>
    <mergeCell ref="B53:B54"/>
    <mergeCell ref="C53:C54"/>
    <mergeCell ref="D53:D54"/>
    <mergeCell ref="S53:S54"/>
    <mergeCell ref="T53:T54"/>
    <mergeCell ref="U53:U54"/>
    <mergeCell ref="V53:V54"/>
    <mergeCell ref="A51:A52"/>
    <mergeCell ref="B51:B52"/>
    <mergeCell ref="C51:C52"/>
    <mergeCell ref="D51:D52"/>
    <mergeCell ref="S51:S52"/>
    <mergeCell ref="AD51:AD52"/>
    <mergeCell ref="AE51:AE52"/>
    <mergeCell ref="AF51:AF52"/>
    <mergeCell ref="AG51:AG52"/>
    <mergeCell ref="AH51:AH52"/>
    <mergeCell ref="AD53:AD54"/>
    <mergeCell ref="AD59:AD60"/>
    <mergeCell ref="AE59:AE60"/>
    <mergeCell ref="AF59:AF60"/>
    <mergeCell ref="AG59:AG60"/>
    <mergeCell ref="AH59:AH60"/>
    <mergeCell ref="T55:T56"/>
    <mergeCell ref="U55:U56"/>
    <mergeCell ref="V55:V56"/>
    <mergeCell ref="A57:A58"/>
    <mergeCell ref="B57:B58"/>
    <mergeCell ref="C57:C58"/>
    <mergeCell ref="D57:D58"/>
    <mergeCell ref="S57:S58"/>
    <mergeCell ref="T57:T58"/>
    <mergeCell ref="U57:U58"/>
    <mergeCell ref="V57:V58"/>
    <mergeCell ref="A55:A56"/>
    <mergeCell ref="B55:B56"/>
    <mergeCell ref="C55:C56"/>
    <mergeCell ref="D55:D56"/>
    <mergeCell ref="S55:S56"/>
    <mergeCell ref="AD57:AD58"/>
    <mergeCell ref="AE57:AE58"/>
    <mergeCell ref="AF57:AF58"/>
    <mergeCell ref="T59:T60"/>
    <mergeCell ref="U59:U60"/>
    <mergeCell ref="V59:V60"/>
    <mergeCell ref="S64:V64"/>
    <mergeCell ref="A59:A60"/>
    <mergeCell ref="B59:B60"/>
    <mergeCell ref="C59:C60"/>
    <mergeCell ref="D59:D60"/>
    <mergeCell ref="S59:S60"/>
    <mergeCell ref="AE37:AE38"/>
    <mergeCell ref="AF37:AF38"/>
    <mergeCell ref="AG37:AG38"/>
    <mergeCell ref="AH37:AH38"/>
    <mergeCell ref="AD39:AD40"/>
    <mergeCell ref="AE39:AE40"/>
    <mergeCell ref="AF39:AF40"/>
    <mergeCell ref="AG39:AG40"/>
    <mergeCell ref="AH39:AH40"/>
    <mergeCell ref="AD55:AD56"/>
    <mergeCell ref="AE55:AE56"/>
    <mergeCell ref="AF55:AF56"/>
    <mergeCell ref="AG55:AG56"/>
    <mergeCell ref="AH55:AH56"/>
    <mergeCell ref="AD47:AD48"/>
    <mergeCell ref="AE47:AE48"/>
    <mergeCell ref="AF47:AF48"/>
    <mergeCell ref="AG47:AG48"/>
    <mergeCell ref="AH47:AH48"/>
    <mergeCell ref="AE53:AE54"/>
    <mergeCell ref="AF53:AF54"/>
    <mergeCell ref="AG53:AG54"/>
    <mergeCell ref="AH53:AH54"/>
    <mergeCell ref="AD18:AD19"/>
    <mergeCell ref="AE18:AE19"/>
    <mergeCell ref="AF18:AF19"/>
    <mergeCell ref="AG18:AG19"/>
    <mergeCell ref="AH18:AH19"/>
    <mergeCell ref="AD20:AD21"/>
    <mergeCell ref="AE20:AE21"/>
    <mergeCell ref="AF20:AF21"/>
    <mergeCell ref="AG20:AG21"/>
    <mergeCell ref="AH20:AH21"/>
    <mergeCell ref="AD22:AD23"/>
    <mergeCell ref="AE22:AE23"/>
    <mergeCell ref="AF22:AF23"/>
    <mergeCell ref="AG22:AG23"/>
    <mergeCell ref="AH22:AH23"/>
    <mergeCell ref="AD24:AD25"/>
    <mergeCell ref="AE24:AE25"/>
    <mergeCell ref="AF24:AF25"/>
    <mergeCell ref="AG24:AG25"/>
    <mergeCell ref="AH24:AH25"/>
    <mergeCell ref="AD26:AD27"/>
    <mergeCell ref="AE26:AE27"/>
    <mergeCell ref="AF26:AF27"/>
    <mergeCell ref="AG26:AG27"/>
    <mergeCell ref="AH26:AH27"/>
    <mergeCell ref="AD28:AD29"/>
    <mergeCell ref="AE28:AE29"/>
    <mergeCell ref="AF28:AF29"/>
    <mergeCell ref="AG28:AG29"/>
    <mergeCell ref="AH28:AH29"/>
  </mergeCells>
  <conditionalFormatting sqref="R29:R38 I32:J32 J34 I29:K29 E23:J23 E19:I19 R40:R41 E36:J36 E38:J38 R47:R48 E29:H32 E40:K40 E21:H21 R6:R12 C13 K22:L22 R18:R23 E6:E12 E48">
    <cfRule type="cellIs" dxfId="245" priority="31" stopIfTrue="1" operator="greaterThan">
      <formula>0</formula>
    </cfRule>
  </conditionalFormatting>
  <conditionalFormatting sqref="C42">
    <cfRule type="cellIs" dxfId="244" priority="30" stopIfTrue="1" operator="greaterThanOrEqual">
      <formula>1</formula>
    </cfRule>
  </conditionalFormatting>
  <conditionalFormatting sqref="R29:R38 I32:J32 J34 I29:K29 E23:J23 E19:I19 R40:R41 E36:J36 E38:J38 R47:R48 E29:H32 E40:K40 E21:H21 R6:R12 C13 K22:L22 R18:R23 E6:E12 E48">
    <cfRule type="cellIs" dxfId="243" priority="29" stopIfTrue="1" operator="greaterThan">
      <formula>0</formula>
    </cfRule>
  </conditionalFormatting>
  <conditionalFormatting sqref="C42">
    <cfRule type="cellIs" dxfId="242" priority="28" stopIfTrue="1" operator="greaterThanOrEqual">
      <formula>1</formula>
    </cfRule>
  </conditionalFormatting>
  <conditionalFormatting sqref="C76 E42:J42 E25:H25 E46:J46 E54:J54 E27:L27 C70 T66:T67 E66:E67 C68 C30 C13 E19:M19 E29:J29 E6:E12 E21:N21 E23:J23 E36:K36 E38:H38 E40:H40 E44:F44 E48:I48 E52:I52 E60:J60 E50:J50 E56:G56 E58:K58 T6:T12">
    <cfRule type="cellIs" dxfId="241" priority="27" stopIfTrue="1" operator="greaterThan">
      <formula>0</formula>
    </cfRule>
  </conditionalFormatting>
  <conditionalFormatting sqref="C61:C63 C68:C71">
    <cfRule type="cellIs" dxfId="240" priority="26" stopIfTrue="1" operator="greaterThanOrEqual">
      <formula>1</formula>
    </cfRule>
  </conditionalFormatting>
  <conditionalFormatting sqref="I38:M38">
    <cfRule type="cellIs" dxfId="239" priority="25" stopIfTrue="1" operator="greaterThan">
      <formula>0</formula>
    </cfRule>
  </conditionalFormatting>
  <conditionalFormatting sqref="I40:R40">
    <cfRule type="cellIs" dxfId="238" priority="24" stopIfTrue="1" operator="greaterThan">
      <formula>0</formula>
    </cfRule>
  </conditionalFormatting>
  <conditionalFormatting sqref="G44:M44">
    <cfRule type="cellIs" dxfId="237" priority="23" stopIfTrue="1" operator="greaterThan">
      <formula>0</formula>
    </cfRule>
  </conditionalFormatting>
  <conditionalFormatting sqref="J48:K48">
    <cfRule type="cellIs" dxfId="236" priority="22" stopIfTrue="1" operator="greaterThan">
      <formula>0</formula>
    </cfRule>
  </conditionalFormatting>
  <conditionalFormatting sqref="J52">
    <cfRule type="cellIs" dxfId="235" priority="21" stopIfTrue="1" operator="greaterThan">
      <formula>0</formula>
    </cfRule>
  </conditionalFormatting>
  <conditionalFormatting sqref="H56">
    <cfRule type="cellIs" dxfId="234" priority="20" stopIfTrue="1" operator="greaterThan">
      <formula>0</formula>
    </cfRule>
  </conditionalFormatting>
  <conditionalFormatting sqref="T18:T29">
    <cfRule type="cellIs" dxfId="233" priority="19" operator="greaterThan">
      <formula>0</formula>
    </cfRule>
  </conditionalFormatting>
  <conditionalFormatting sqref="T35:T60">
    <cfRule type="cellIs" dxfId="232" priority="18" operator="greaterThan">
      <formula>0</formula>
    </cfRule>
  </conditionalFormatting>
  <conditionalFormatting sqref="C76 E42:J42 E25:H25 E46:J46 E54:J54 E27:L27 C70 T66:T67 E66:E67 C68 C30 C13 E19:M19 E29:J29 E6:E12 E21:N21 E23:J23 E36:K36 E60:J60 E50:J50 E58:K58 T6:T12 E38:M38 E40:R40 E44:M44 E48:K48 E52:J52 E56:H56">
    <cfRule type="cellIs" dxfId="231" priority="17" stopIfTrue="1" operator="greaterThan">
      <formula>0</formula>
    </cfRule>
  </conditionalFormatting>
  <conditionalFormatting sqref="C61:C63 C68:C71">
    <cfRule type="cellIs" dxfId="230" priority="16" stopIfTrue="1" operator="greaterThanOrEqual">
      <formula>1</formula>
    </cfRule>
  </conditionalFormatting>
  <conditionalFormatting sqref="T18:T29 T35:T60">
    <cfRule type="cellIs" dxfId="229" priority="15"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228" priority="14" stopIfTrue="1" operator="greaterThan">
      <formula>0</formula>
    </cfRule>
  </conditionalFormatting>
  <conditionalFormatting sqref="C61:C63 C68:C71">
    <cfRule type="cellIs" dxfId="227" priority="13" stopIfTrue="1" operator="greaterThanOrEqual">
      <formula>1</formula>
    </cfRule>
  </conditionalFormatting>
  <conditionalFormatting sqref="T18:T29 T35:T60">
    <cfRule type="cellIs" dxfId="226" priority="12" operator="greaterThan">
      <formula>0</formula>
    </cfRule>
  </conditionalFormatting>
  <conditionalFormatting sqref="N44">
    <cfRule type="cellIs" dxfId="225" priority="11" stopIfTrue="1" operator="greaterThan">
      <formula>0</formula>
    </cfRule>
  </conditionalFormatting>
  <conditionalFormatting sqref="O44">
    <cfRule type="cellIs" dxfId="224" priority="10" stopIfTrue="1" operator="greaterThan">
      <formula>0</formula>
    </cfRule>
  </conditionalFormatting>
  <conditionalFormatting sqref="P44">
    <cfRule type="cellIs" dxfId="223" priority="9" stopIfTrue="1" operator="greaterThan">
      <formula>0</formula>
    </cfRule>
  </conditionalFormatting>
  <conditionalFormatting sqref="Q44">
    <cfRule type="cellIs" dxfId="222" priority="8" stopIfTrue="1"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221" priority="7" stopIfTrue="1" operator="greaterThan">
      <formula>0</formula>
    </cfRule>
  </conditionalFormatting>
  <conditionalFormatting sqref="C61:C63 C68:C71">
    <cfRule type="cellIs" dxfId="220" priority="6" stopIfTrue="1" operator="greaterThanOrEqual">
      <formula>1</formula>
    </cfRule>
  </conditionalFormatting>
  <conditionalFormatting sqref="T18:T29 T35:T60">
    <cfRule type="cellIs" dxfId="219" priority="5" operator="greaterThan">
      <formula>0</formula>
    </cfRule>
  </conditionalFormatting>
  <conditionalFormatting sqref="N44">
    <cfRule type="cellIs" dxfId="218" priority="4" stopIfTrue="1" operator="greaterThan">
      <formula>0</formula>
    </cfRule>
  </conditionalFormatting>
  <conditionalFormatting sqref="O44">
    <cfRule type="cellIs" dxfId="217" priority="3" stopIfTrue="1" operator="greaterThan">
      <formula>0</formula>
    </cfRule>
  </conditionalFormatting>
  <conditionalFormatting sqref="P44">
    <cfRule type="cellIs" dxfId="216" priority="2" stopIfTrue="1" operator="greaterThan">
      <formula>0</formula>
    </cfRule>
  </conditionalFormatting>
  <conditionalFormatting sqref="Q44">
    <cfRule type="cellIs" dxfId="215" priority="1" stopIfTrue="1" operator="greaterThan">
      <formula>0</formula>
    </cfRule>
  </conditionalFormatting>
  <pageMargins left="0.5" right="0.5" top="0.5" bottom="0.5" header="0.3" footer="0.3"/>
  <pageSetup scale="59" orientation="portrait" horizontalDpi="360" verticalDpi="36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AI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21.140625" style="9" bestFit="1" customWidth="1"/>
    <col min="3" max="3" width="6.7109375" style="9" customWidth="1"/>
    <col min="4" max="4" width="5.28515625" style="9" customWidth="1"/>
    <col min="5" max="18" width="3.7109375" style="9" customWidth="1"/>
    <col min="19" max="19" width="8" style="9" customWidth="1"/>
    <col min="20" max="20" width="7" style="9" customWidth="1"/>
    <col min="21" max="22" width="9.140625" style="9"/>
    <col min="23" max="23" width="4.7109375" style="9" customWidth="1"/>
    <col min="24" max="16384" width="9.140625" style="9"/>
  </cols>
  <sheetData>
    <row r="1" spans="1:34">
      <c r="A1" s="66" t="s">
        <v>45</v>
      </c>
      <c r="B1" s="1" t="s">
        <v>35</v>
      </c>
      <c r="C1" s="66"/>
      <c r="D1" s="66"/>
      <c r="E1" s="66"/>
      <c r="F1" s="66" t="s">
        <v>39</v>
      </c>
      <c r="G1" s="66"/>
      <c r="H1" s="10"/>
      <c r="I1" s="79" t="s">
        <v>156</v>
      </c>
      <c r="J1" s="66"/>
      <c r="K1" s="66"/>
      <c r="L1" s="66"/>
      <c r="M1" s="66"/>
      <c r="N1" s="66"/>
      <c r="O1" s="66"/>
      <c r="P1" s="66"/>
      <c r="Q1" s="66"/>
      <c r="R1" s="76"/>
      <c r="S1" s="66"/>
      <c r="T1" s="66"/>
      <c r="U1" s="66"/>
      <c r="V1" s="66"/>
      <c r="W1" s="66"/>
      <c r="X1" s="66"/>
      <c r="Y1" s="66"/>
      <c r="Z1" s="66"/>
      <c r="AA1" s="66"/>
      <c r="AB1" s="66"/>
      <c r="AC1" s="11" t="s">
        <v>105</v>
      </c>
      <c r="AD1" s="11"/>
      <c r="AE1" s="12"/>
      <c r="AF1" s="12"/>
      <c r="AG1" s="12"/>
      <c r="AH1" s="12"/>
    </row>
    <row r="2" spans="1:34">
      <c r="A2" s="66"/>
      <c r="B2" s="1" t="s">
        <v>40</v>
      </c>
      <c r="C2" s="66"/>
      <c r="D2" s="66"/>
      <c r="E2" s="66"/>
      <c r="F2" s="66"/>
      <c r="G2" s="66"/>
      <c r="H2" s="66"/>
      <c r="I2" s="66"/>
      <c r="J2" s="66"/>
      <c r="K2" s="66"/>
      <c r="L2" s="66"/>
      <c r="M2" s="66"/>
      <c r="N2" s="66"/>
      <c r="O2" s="66"/>
      <c r="P2" s="66"/>
      <c r="Q2" s="66"/>
      <c r="R2" s="66"/>
      <c r="S2" s="66"/>
      <c r="T2" s="82" t="s">
        <v>13</v>
      </c>
      <c r="U2" s="83">
        <f>DenStatus!C2</f>
        <v>40466</v>
      </c>
      <c r="V2" s="83"/>
      <c r="W2" s="66"/>
      <c r="X2" s="66"/>
      <c r="Y2" s="66"/>
      <c r="Z2" s="66"/>
      <c r="AA2" s="66"/>
      <c r="AB2" s="66"/>
      <c r="AC2" s="66"/>
      <c r="AD2" s="231" t="s">
        <v>18</v>
      </c>
      <c r="AE2" s="232"/>
      <c r="AF2" s="232"/>
      <c r="AG2" s="232"/>
      <c r="AH2" s="218"/>
    </row>
    <row r="3" spans="1:34">
      <c r="A3" s="67" t="s">
        <v>106</v>
      </c>
      <c r="B3" s="66"/>
      <c r="C3" s="66"/>
      <c r="D3" s="66"/>
      <c r="E3" s="66"/>
      <c r="F3" s="66"/>
      <c r="G3" s="66"/>
      <c r="H3" s="66"/>
      <c r="I3" s="66"/>
      <c r="J3" s="66"/>
      <c r="K3" s="66"/>
      <c r="L3" s="66"/>
      <c r="M3" s="66"/>
      <c r="N3" s="66"/>
      <c r="O3" s="66"/>
      <c r="P3" s="66"/>
      <c r="Q3" s="66"/>
      <c r="R3" s="66"/>
      <c r="S3" s="66"/>
      <c r="T3" s="66"/>
      <c r="U3" s="66"/>
      <c r="V3" s="66"/>
      <c r="W3" s="66"/>
      <c r="X3" s="32" t="s">
        <v>9</v>
      </c>
      <c r="Y3" s="33"/>
      <c r="Z3" s="33"/>
      <c r="AA3" s="31" t="s">
        <v>25</v>
      </c>
      <c r="AB3" s="66"/>
      <c r="AC3" s="66"/>
      <c r="AD3" s="233" t="s">
        <v>27</v>
      </c>
      <c r="AE3" s="234"/>
      <c r="AF3" s="234"/>
      <c r="AG3" s="234"/>
      <c r="AH3" s="235"/>
    </row>
    <row r="4" spans="1:34">
      <c r="A4" s="68" t="s">
        <v>6</v>
      </c>
      <c r="B4" s="68"/>
      <c r="C4" s="68" t="s">
        <v>8</v>
      </c>
      <c r="D4" s="68"/>
      <c r="E4" s="195" t="s">
        <v>34</v>
      </c>
      <c r="F4" s="85"/>
      <c r="G4" s="85"/>
      <c r="H4" s="85"/>
      <c r="I4" s="85"/>
      <c r="J4" s="85"/>
      <c r="K4" s="85"/>
      <c r="L4" s="85"/>
      <c r="M4" s="85"/>
      <c r="N4" s="85"/>
      <c r="O4" s="85"/>
      <c r="P4" s="85"/>
      <c r="Q4" s="85"/>
      <c r="R4" s="86"/>
      <c r="S4" s="291" t="s">
        <v>5</v>
      </c>
      <c r="T4" s="292"/>
      <c r="U4" s="292"/>
      <c r="V4" s="293"/>
      <c r="W4" s="66"/>
      <c r="X4" s="238" t="s">
        <v>204</v>
      </c>
      <c r="Y4" s="3"/>
      <c r="Z4" s="3"/>
      <c r="AA4" s="199">
        <v>37429</v>
      </c>
      <c r="AB4" s="66"/>
      <c r="AC4" s="66"/>
      <c r="AD4" s="91" t="s">
        <v>35</v>
      </c>
      <c r="AE4" s="91" t="s">
        <v>51</v>
      </c>
      <c r="AF4" s="112" t="s">
        <v>180</v>
      </c>
      <c r="AG4" s="112" t="s">
        <v>181</v>
      </c>
      <c r="AH4" s="91" t="s">
        <v>1</v>
      </c>
    </row>
    <row r="5" spans="1:34">
      <c r="A5" s="69" t="s">
        <v>46</v>
      </c>
      <c r="B5" s="68" t="s">
        <v>43</v>
      </c>
      <c r="C5" s="69" t="s">
        <v>49</v>
      </c>
      <c r="D5" s="70" t="s">
        <v>17</v>
      </c>
      <c r="E5" s="87">
        <v>1</v>
      </c>
      <c r="F5" s="240"/>
      <c r="G5" s="179"/>
      <c r="H5" s="179"/>
      <c r="I5" s="179"/>
      <c r="J5" s="179"/>
      <c r="K5" s="179"/>
      <c r="L5" s="179"/>
      <c r="M5" s="179"/>
      <c r="N5" s="179"/>
      <c r="O5" s="179"/>
      <c r="P5" s="179"/>
      <c r="Q5" s="179"/>
      <c r="R5" s="88"/>
      <c r="S5" s="69" t="s">
        <v>2</v>
      </c>
      <c r="T5" s="69" t="s">
        <v>32</v>
      </c>
      <c r="U5" s="69" t="s">
        <v>25</v>
      </c>
      <c r="V5" s="59" t="s">
        <v>104</v>
      </c>
      <c r="W5" s="66"/>
      <c r="X5" s="238" t="s">
        <v>205</v>
      </c>
      <c r="Y5" s="3"/>
      <c r="Z5" s="3"/>
      <c r="AA5" s="199">
        <v>37429</v>
      </c>
      <c r="AB5" s="66"/>
      <c r="AC5" s="66"/>
      <c r="AD5" s="236" t="s">
        <v>52</v>
      </c>
      <c r="AE5" s="236" t="s">
        <v>52</v>
      </c>
      <c r="AF5" s="72" t="s">
        <v>52</v>
      </c>
      <c r="AG5" s="72" t="s">
        <v>52</v>
      </c>
      <c r="AH5" s="236" t="s">
        <v>53</v>
      </c>
    </row>
    <row r="6" spans="1:34">
      <c r="A6" s="69">
        <v>1</v>
      </c>
      <c r="B6" s="68" t="str">
        <f>DenStatus!C5</f>
        <v>Scout Oath</v>
      </c>
      <c r="C6" s="69">
        <v>1</v>
      </c>
      <c r="D6" s="240">
        <v>1</v>
      </c>
      <c r="E6" s="7"/>
      <c r="F6" s="240"/>
      <c r="G6" s="179"/>
      <c r="H6" s="179"/>
      <c r="I6" s="179"/>
      <c r="J6" s="179"/>
      <c r="K6" s="179"/>
      <c r="L6" s="179"/>
      <c r="M6" s="179"/>
      <c r="N6" s="179"/>
      <c r="O6" s="179"/>
      <c r="P6" s="179"/>
      <c r="Q6" s="179"/>
      <c r="R6" s="88"/>
      <c r="S6" s="69">
        <f t="shared" ref="S6:S12" si="0">COUNTA(E6:R6)</f>
        <v>0</v>
      </c>
      <c r="T6" s="69">
        <f>IF(SUM(AD6:AG6)&gt;=AH6,1,0)</f>
        <v>0</v>
      </c>
      <c r="U6" s="199"/>
      <c r="V6" s="199"/>
      <c r="W6" s="66"/>
      <c r="X6" s="2"/>
      <c r="Y6" s="3"/>
      <c r="Z6" s="3"/>
      <c r="AA6" s="199"/>
      <c r="AB6" s="66"/>
      <c r="AC6" s="66"/>
      <c r="AD6" s="225">
        <f t="shared" ref="AD6:AD12" si="1">IF(S6&gt;=C6,1,0)</f>
        <v>0</v>
      </c>
      <c r="AE6" s="225"/>
      <c r="AF6" s="225"/>
      <c r="AG6" s="225"/>
      <c r="AH6" s="225">
        <v>1</v>
      </c>
    </row>
    <row r="7" spans="1:34">
      <c r="A7" s="69">
        <f t="shared" ref="A7:A12" si="2">A6+1</f>
        <v>2</v>
      </c>
      <c r="B7" s="68" t="str">
        <f>DenStatus!C6</f>
        <v>Scout Law</v>
      </c>
      <c r="C7" s="69">
        <v>1</v>
      </c>
      <c r="D7" s="240">
        <v>1</v>
      </c>
      <c r="E7" s="7"/>
      <c r="F7" s="240"/>
      <c r="G7" s="179"/>
      <c r="H7" s="179"/>
      <c r="I7" s="179"/>
      <c r="J7" s="115"/>
      <c r="K7" s="179"/>
      <c r="L7" s="179"/>
      <c r="M7" s="179"/>
      <c r="N7" s="179"/>
      <c r="O7" s="179"/>
      <c r="P7" s="179"/>
      <c r="Q7" s="179"/>
      <c r="R7" s="88"/>
      <c r="S7" s="69">
        <f t="shared" si="0"/>
        <v>0</v>
      </c>
      <c r="T7" s="69">
        <f t="shared" ref="T7:T12" si="3">IF(SUM(AD7:AG7)&gt;=AH7,1,0)</f>
        <v>0</v>
      </c>
      <c r="U7" s="199"/>
      <c r="V7" s="199"/>
      <c r="W7" s="66"/>
      <c r="X7" s="2"/>
      <c r="Y7" s="3"/>
      <c r="Z7" s="3"/>
      <c r="AA7" s="199"/>
      <c r="AB7" s="66"/>
      <c r="AC7" s="66"/>
      <c r="AD7" s="225">
        <f t="shared" si="1"/>
        <v>0</v>
      </c>
      <c r="AE7" s="225"/>
      <c r="AF7" s="225"/>
      <c r="AG7" s="225"/>
      <c r="AH7" s="225">
        <v>1</v>
      </c>
    </row>
    <row r="8" spans="1:34">
      <c r="A8" s="69">
        <f t="shared" si="2"/>
        <v>3</v>
      </c>
      <c r="B8" s="68" t="str">
        <f>DenStatus!C7</f>
        <v>Cub Scout Sign</v>
      </c>
      <c r="C8" s="69">
        <v>1</v>
      </c>
      <c r="D8" s="240">
        <v>1</v>
      </c>
      <c r="E8" s="7"/>
      <c r="F8" s="240"/>
      <c r="G8" s="179"/>
      <c r="H8" s="179"/>
      <c r="I8" s="179"/>
      <c r="J8" s="179"/>
      <c r="K8" s="179"/>
      <c r="L8" s="179"/>
      <c r="M8" s="179"/>
      <c r="N8" s="179"/>
      <c r="O8" s="179"/>
      <c r="P8" s="179"/>
      <c r="Q8" s="179"/>
      <c r="R8" s="88"/>
      <c r="S8" s="69">
        <f t="shared" si="0"/>
        <v>0</v>
      </c>
      <c r="T8" s="69">
        <f t="shared" si="3"/>
        <v>0</v>
      </c>
      <c r="U8" s="199"/>
      <c r="V8" s="199"/>
      <c r="W8" s="66"/>
      <c r="X8" s="2"/>
      <c r="Y8" s="3"/>
      <c r="Z8" s="3"/>
      <c r="AA8" s="199"/>
      <c r="AB8" s="66"/>
      <c r="AC8" s="66"/>
      <c r="AD8" s="225">
        <f t="shared" si="1"/>
        <v>0</v>
      </c>
      <c r="AE8" s="225"/>
      <c r="AF8" s="225"/>
      <c r="AG8" s="225"/>
      <c r="AH8" s="225">
        <v>1</v>
      </c>
    </row>
    <row r="9" spans="1:34">
      <c r="A9" s="69">
        <f t="shared" si="2"/>
        <v>4</v>
      </c>
      <c r="B9" s="68" t="str">
        <f>DenStatus!C8</f>
        <v>Cub Scout Handshake</v>
      </c>
      <c r="C9" s="69">
        <v>1</v>
      </c>
      <c r="D9" s="240">
        <v>1</v>
      </c>
      <c r="E9" s="7"/>
      <c r="F9" s="240"/>
      <c r="G9" s="179"/>
      <c r="H9" s="179"/>
      <c r="I9" s="179"/>
      <c r="J9" s="179"/>
      <c r="K9" s="179"/>
      <c r="L9" s="179"/>
      <c r="M9" s="179"/>
      <c r="N9" s="179"/>
      <c r="O9" s="179"/>
      <c r="P9" s="179"/>
      <c r="Q9" s="179"/>
      <c r="R9" s="88"/>
      <c r="S9" s="69">
        <f t="shared" si="0"/>
        <v>0</v>
      </c>
      <c r="T9" s="69">
        <f t="shared" si="3"/>
        <v>0</v>
      </c>
      <c r="U9" s="199"/>
      <c r="V9" s="199"/>
      <c r="W9" s="66"/>
      <c r="X9" s="2"/>
      <c r="Y9" s="3"/>
      <c r="Z9" s="3"/>
      <c r="AA9" s="199"/>
      <c r="AB9" s="66"/>
      <c r="AC9" s="66"/>
      <c r="AD9" s="225">
        <f t="shared" si="1"/>
        <v>0</v>
      </c>
      <c r="AE9" s="225"/>
      <c r="AF9" s="225"/>
      <c r="AG9" s="225"/>
      <c r="AH9" s="225">
        <v>1</v>
      </c>
    </row>
    <row r="10" spans="1:34">
      <c r="A10" s="69">
        <f t="shared" si="2"/>
        <v>5</v>
      </c>
      <c r="B10" s="68" t="str">
        <f>DenStatus!C9</f>
        <v>Cub Scout Motto</v>
      </c>
      <c r="C10" s="69">
        <v>1</v>
      </c>
      <c r="D10" s="240">
        <v>1</v>
      </c>
      <c r="E10" s="7"/>
      <c r="F10" s="240"/>
      <c r="G10" s="179"/>
      <c r="H10" s="179"/>
      <c r="I10" s="179"/>
      <c r="J10" s="179"/>
      <c r="K10" s="179"/>
      <c r="L10" s="179"/>
      <c r="M10" s="179"/>
      <c r="N10" s="179"/>
      <c r="O10" s="179"/>
      <c r="P10" s="179"/>
      <c r="Q10" s="179"/>
      <c r="R10" s="88"/>
      <c r="S10" s="69">
        <f t="shared" si="0"/>
        <v>0</v>
      </c>
      <c r="T10" s="69">
        <f t="shared" si="3"/>
        <v>0</v>
      </c>
      <c r="U10" s="199"/>
      <c r="V10" s="199"/>
      <c r="W10" s="66"/>
      <c r="X10" s="2"/>
      <c r="Y10" s="3"/>
      <c r="Z10" s="3"/>
      <c r="AA10" s="199"/>
      <c r="AB10" s="66"/>
      <c r="AC10" s="66"/>
      <c r="AD10" s="225">
        <f t="shared" si="1"/>
        <v>0</v>
      </c>
      <c r="AE10" s="225"/>
      <c r="AF10" s="225"/>
      <c r="AG10" s="225"/>
      <c r="AH10" s="225">
        <v>1</v>
      </c>
    </row>
    <row r="11" spans="1:34">
      <c r="A11" s="69">
        <f t="shared" si="2"/>
        <v>6</v>
      </c>
      <c r="B11" s="68" t="str">
        <f>DenStatus!C10</f>
        <v>Cub Scout Salute</v>
      </c>
      <c r="C11" s="69">
        <v>1</v>
      </c>
      <c r="D11" s="240">
        <v>1</v>
      </c>
      <c r="E11" s="7"/>
      <c r="F11" s="240"/>
      <c r="G11" s="179"/>
      <c r="H11" s="179"/>
      <c r="I11" s="179"/>
      <c r="J11" s="179"/>
      <c r="K11" s="179"/>
      <c r="L11" s="179"/>
      <c r="M11" s="179"/>
      <c r="N11" s="179"/>
      <c r="O11" s="179"/>
      <c r="P11" s="179"/>
      <c r="Q11" s="179"/>
      <c r="R11" s="88"/>
      <c r="S11" s="69">
        <f t="shared" si="0"/>
        <v>0</v>
      </c>
      <c r="T11" s="69">
        <f t="shared" si="3"/>
        <v>0</v>
      </c>
      <c r="U11" s="199"/>
      <c r="V11" s="199"/>
      <c r="W11" s="66"/>
      <c r="X11" s="2"/>
      <c r="Y11" s="3"/>
      <c r="Z11" s="3"/>
      <c r="AA11" s="199"/>
      <c r="AB11" s="66"/>
      <c r="AC11" s="66"/>
      <c r="AD11" s="225">
        <f t="shared" si="1"/>
        <v>0</v>
      </c>
      <c r="AE11" s="225"/>
      <c r="AF11" s="225"/>
      <c r="AG11" s="225"/>
      <c r="AH11" s="225">
        <v>1</v>
      </c>
    </row>
    <row r="12" spans="1:34" ht="13.5" thickBot="1">
      <c r="A12" s="69">
        <f t="shared" si="2"/>
        <v>7</v>
      </c>
      <c r="B12" s="68" t="str">
        <f>DenStatus!C11</f>
        <v>Child Protection</v>
      </c>
      <c r="C12" s="69">
        <v>1</v>
      </c>
      <c r="D12" s="240">
        <v>1</v>
      </c>
      <c r="E12" s="8"/>
      <c r="F12" s="192"/>
      <c r="G12" s="193"/>
      <c r="H12" s="193"/>
      <c r="I12" s="193"/>
      <c r="J12" s="193"/>
      <c r="K12" s="193"/>
      <c r="L12" s="193"/>
      <c r="M12" s="193"/>
      <c r="N12" s="193"/>
      <c r="O12" s="193"/>
      <c r="P12" s="193"/>
      <c r="Q12" s="193"/>
      <c r="R12" s="194"/>
      <c r="S12" s="69">
        <f t="shared" si="0"/>
        <v>0</v>
      </c>
      <c r="T12" s="69">
        <f t="shared" si="3"/>
        <v>0</v>
      </c>
      <c r="U12" s="199"/>
      <c r="V12" s="199"/>
      <c r="W12" s="66"/>
      <c r="X12" s="2"/>
      <c r="Y12" s="3"/>
      <c r="Z12" s="3"/>
      <c r="AA12" s="199"/>
      <c r="AB12" s="66"/>
      <c r="AC12" s="66"/>
      <c r="AD12" s="225">
        <f t="shared" si="1"/>
        <v>0</v>
      </c>
      <c r="AE12" s="225"/>
      <c r="AF12" s="225"/>
      <c r="AG12" s="225"/>
      <c r="AH12" s="225">
        <v>1</v>
      </c>
    </row>
    <row r="13" spans="1:34" ht="13.5" thickTop="1">
      <c r="A13" s="218"/>
      <c r="B13" s="72" t="s">
        <v>89</v>
      </c>
      <c r="C13" s="73">
        <f>IF(SUM(T6:T12)&gt;=7,"X",0)</f>
        <v>0</v>
      </c>
      <c r="D13" s="227" t="s">
        <v>212</v>
      </c>
      <c r="E13" s="76"/>
      <c r="F13" s="75"/>
      <c r="G13" s="75"/>
      <c r="H13" s="75"/>
      <c r="I13" s="75"/>
      <c r="J13" s="75"/>
      <c r="K13" s="75"/>
      <c r="L13" s="75"/>
      <c r="M13" s="75"/>
      <c r="N13" s="75"/>
      <c r="O13" s="75"/>
      <c r="P13" s="75"/>
      <c r="Q13" s="75"/>
      <c r="R13" s="75"/>
      <c r="S13" s="75"/>
      <c r="T13" s="75"/>
      <c r="U13" s="200"/>
      <c r="V13" s="89"/>
      <c r="W13" s="66"/>
      <c r="X13" s="2"/>
      <c r="Y13" s="3"/>
      <c r="Z13" s="3"/>
      <c r="AA13" s="199"/>
      <c r="AB13" s="66"/>
      <c r="AC13" s="66"/>
      <c r="AD13" s="66"/>
      <c r="AE13" s="66"/>
      <c r="AF13" s="66"/>
      <c r="AG13" s="66"/>
      <c r="AH13" s="66"/>
    </row>
    <row r="14" spans="1:34">
      <c r="A14" s="66"/>
      <c r="B14" s="66"/>
      <c r="C14" s="66"/>
      <c r="D14" s="66"/>
      <c r="E14" s="66"/>
      <c r="F14" s="66"/>
      <c r="G14" s="66"/>
      <c r="H14" s="66"/>
      <c r="I14" s="66"/>
      <c r="J14" s="66"/>
      <c r="K14" s="66"/>
      <c r="L14" s="66"/>
      <c r="M14" s="66"/>
      <c r="N14" s="66"/>
      <c r="O14" s="66"/>
      <c r="P14" s="66"/>
      <c r="Q14" s="66"/>
      <c r="R14" s="66"/>
      <c r="S14" s="66"/>
      <c r="T14" s="66"/>
      <c r="U14" s="66"/>
      <c r="V14" s="66"/>
      <c r="W14" s="66"/>
      <c r="X14" s="2"/>
      <c r="Y14" s="3"/>
      <c r="Z14" s="3"/>
      <c r="AA14" s="199"/>
      <c r="AB14" s="66"/>
      <c r="AC14" s="66"/>
      <c r="AD14" s="237" t="s">
        <v>82</v>
      </c>
      <c r="AE14" s="232"/>
      <c r="AF14" s="232"/>
      <c r="AG14" s="232"/>
      <c r="AH14" s="218"/>
    </row>
    <row r="15" spans="1:34">
      <c r="A15" s="74" t="s">
        <v>84</v>
      </c>
      <c r="B15" s="66"/>
      <c r="C15" s="66"/>
      <c r="D15" s="66"/>
      <c r="E15" s="66"/>
      <c r="F15" s="66"/>
      <c r="G15" s="66"/>
      <c r="H15" s="66"/>
      <c r="I15" s="66"/>
      <c r="J15" s="66"/>
      <c r="K15" s="66"/>
      <c r="L15" s="66"/>
      <c r="M15" s="66"/>
      <c r="N15" s="66"/>
      <c r="O15" s="66"/>
      <c r="P15" s="66"/>
      <c r="Q15" s="66"/>
      <c r="R15" s="66"/>
      <c r="S15" s="66"/>
      <c r="T15" s="66"/>
      <c r="U15" s="66"/>
      <c r="V15" s="66"/>
      <c r="W15" s="66"/>
      <c r="X15" s="2"/>
      <c r="Y15" s="3"/>
      <c r="Z15" s="3"/>
      <c r="AA15" s="199"/>
      <c r="AB15" s="66"/>
      <c r="AC15" s="66"/>
      <c r="AD15" s="233" t="s">
        <v>27</v>
      </c>
      <c r="AE15" s="234"/>
      <c r="AF15" s="234"/>
      <c r="AG15" s="234"/>
      <c r="AH15" s="235"/>
    </row>
    <row r="16" spans="1:34">
      <c r="A16" s="58" t="s">
        <v>77</v>
      </c>
      <c r="B16" s="68"/>
      <c r="C16" s="68" t="s">
        <v>8</v>
      </c>
      <c r="D16" s="68"/>
      <c r="E16" s="221" t="s">
        <v>34</v>
      </c>
      <c r="F16" s="85"/>
      <c r="G16" s="85"/>
      <c r="H16" s="85"/>
      <c r="I16" s="85"/>
      <c r="J16" s="85"/>
      <c r="K16" s="85"/>
      <c r="L16" s="85"/>
      <c r="M16" s="85"/>
      <c r="N16" s="85"/>
      <c r="O16" s="85"/>
      <c r="P16" s="85"/>
      <c r="Q16" s="85"/>
      <c r="R16" s="86"/>
      <c r="S16" s="294" t="s">
        <v>80</v>
      </c>
      <c r="T16" s="292"/>
      <c r="U16" s="292"/>
      <c r="V16" s="293"/>
      <c r="W16" s="66"/>
      <c r="X16" s="2"/>
      <c r="Y16" s="3"/>
      <c r="Z16" s="3"/>
      <c r="AA16" s="199"/>
      <c r="AB16" s="66"/>
      <c r="AC16" s="66"/>
      <c r="AD16" s="91" t="s">
        <v>35</v>
      </c>
      <c r="AE16" s="91" t="s">
        <v>51</v>
      </c>
      <c r="AF16" s="112" t="s">
        <v>180</v>
      </c>
      <c r="AG16" s="112" t="s">
        <v>181</v>
      </c>
      <c r="AH16" s="91" t="s">
        <v>1</v>
      </c>
    </row>
    <row r="17" spans="1:35">
      <c r="A17" s="69" t="s">
        <v>46</v>
      </c>
      <c r="B17" s="68" t="s">
        <v>43</v>
      </c>
      <c r="C17" s="69" t="s">
        <v>49</v>
      </c>
      <c r="D17" s="69" t="s">
        <v>17</v>
      </c>
      <c r="E17" s="240"/>
      <c r="F17" s="179"/>
      <c r="G17" s="179"/>
      <c r="H17" s="179"/>
      <c r="I17" s="179"/>
      <c r="J17" s="179"/>
      <c r="K17" s="179"/>
      <c r="L17" s="179"/>
      <c r="M17" s="179"/>
      <c r="N17" s="179"/>
      <c r="O17" s="179"/>
      <c r="P17" s="179"/>
      <c r="Q17" s="179"/>
      <c r="R17" s="88"/>
      <c r="S17" s="73" t="s">
        <v>2</v>
      </c>
      <c r="T17" s="73" t="s">
        <v>32</v>
      </c>
      <c r="U17" s="73" t="s">
        <v>25</v>
      </c>
      <c r="V17" s="59" t="s">
        <v>104</v>
      </c>
      <c r="W17" s="66"/>
      <c r="X17" s="2"/>
      <c r="Y17" s="3"/>
      <c r="Z17" s="3"/>
      <c r="AA17" s="199"/>
      <c r="AB17" s="66"/>
      <c r="AC17" s="66"/>
      <c r="AD17" s="236" t="s">
        <v>52</v>
      </c>
      <c r="AE17" s="236" t="s">
        <v>52</v>
      </c>
      <c r="AF17" s="72" t="s">
        <v>52</v>
      </c>
      <c r="AG17" s="72" t="s">
        <v>52</v>
      </c>
      <c r="AH17" s="236" t="s">
        <v>53</v>
      </c>
    </row>
    <row r="18" spans="1:35">
      <c r="A18" s="258">
        <v>1</v>
      </c>
      <c r="B18" s="296" t="str">
        <f>DenStatus!C15</f>
        <v>Call of the Wild</v>
      </c>
      <c r="C18" s="258">
        <v>8</v>
      </c>
      <c r="D18" s="258">
        <v>12</v>
      </c>
      <c r="E18" s="60" t="s">
        <v>166</v>
      </c>
      <c r="F18" s="60" t="s">
        <v>167</v>
      </c>
      <c r="G18" s="60" t="s">
        <v>174</v>
      </c>
      <c r="H18" s="60" t="s">
        <v>175</v>
      </c>
      <c r="I18" s="87">
        <v>2</v>
      </c>
      <c r="J18" s="60" t="s">
        <v>162</v>
      </c>
      <c r="K18" s="60" t="s">
        <v>163</v>
      </c>
      <c r="L18" s="60" t="s">
        <v>177</v>
      </c>
      <c r="M18" s="92" t="s">
        <v>164</v>
      </c>
      <c r="N18" s="92" t="s">
        <v>165</v>
      </c>
      <c r="O18" s="92">
        <v>5</v>
      </c>
      <c r="P18" s="92">
        <v>6</v>
      </c>
      <c r="Q18" s="181"/>
      <c r="R18" s="182"/>
      <c r="S18" s="258">
        <f>COUNTA(E19:R19)</f>
        <v>0</v>
      </c>
      <c r="T18" s="258">
        <f>IF(SUM(AD18:AG19)&gt;=AH18,1,0)</f>
        <v>0</v>
      </c>
      <c r="U18" s="277"/>
      <c r="V18" s="277"/>
      <c r="W18" s="66"/>
      <c r="X18" s="2"/>
      <c r="Y18" s="3"/>
      <c r="Z18" s="3"/>
      <c r="AA18" s="199"/>
      <c r="AB18" s="66"/>
      <c r="AC18" s="66"/>
      <c r="AD18" s="258">
        <f>IF(COUNTA(E19:H19)&gt;=1,1,0)</f>
        <v>0</v>
      </c>
      <c r="AE18" s="256">
        <f>IF(COUNTA(I19:N19)&gt;=6,1,0)</f>
        <v>0</v>
      </c>
      <c r="AF18" s="256">
        <f>IF(COUNTA(O19:P19)&gt;=1,1,0)</f>
        <v>0</v>
      </c>
      <c r="AG18" s="256"/>
      <c r="AH18" s="258">
        <v>3</v>
      </c>
    </row>
    <row r="19" spans="1:35" ht="13.5" thickBot="1">
      <c r="A19" s="295"/>
      <c r="B19" s="297"/>
      <c r="C19" s="295"/>
      <c r="D19" s="303"/>
      <c r="E19" s="196"/>
      <c r="F19" s="196"/>
      <c r="G19" s="196"/>
      <c r="H19" s="196"/>
      <c r="I19" s="196"/>
      <c r="J19" s="196"/>
      <c r="K19" s="196"/>
      <c r="L19" s="196"/>
      <c r="M19" s="196"/>
      <c r="N19" s="196"/>
      <c r="O19" s="196"/>
      <c r="P19" s="196"/>
      <c r="Q19" s="78"/>
      <c r="R19" s="202"/>
      <c r="S19" s="299"/>
      <c r="T19" s="303"/>
      <c r="U19" s="270"/>
      <c r="V19" s="270"/>
      <c r="W19" s="66"/>
      <c r="X19" s="2"/>
      <c r="Y19" s="3"/>
      <c r="Z19" s="3"/>
      <c r="AA19" s="199"/>
      <c r="AB19" s="66"/>
      <c r="AC19" s="66"/>
      <c r="AD19" s="257"/>
      <c r="AE19" s="257"/>
      <c r="AF19" s="257"/>
      <c r="AG19" s="257"/>
      <c r="AH19" s="257"/>
    </row>
    <row r="20" spans="1:35">
      <c r="A20" s="259">
        <f>A18+1</f>
        <v>2</v>
      </c>
      <c r="B20" s="298" t="str">
        <f>DenStatus!C16</f>
        <v>Council Fire</v>
      </c>
      <c r="C20" s="259">
        <v>3</v>
      </c>
      <c r="D20" s="259">
        <v>7</v>
      </c>
      <c r="E20" s="203">
        <v>1</v>
      </c>
      <c r="F20" s="203">
        <v>2</v>
      </c>
      <c r="G20" s="204">
        <v>3</v>
      </c>
      <c r="H20" s="204">
        <v>4</v>
      </c>
      <c r="I20" s="204">
        <v>5</v>
      </c>
      <c r="J20" s="204">
        <v>6</v>
      </c>
      <c r="K20" s="203">
        <v>7</v>
      </c>
      <c r="L20" s="206"/>
      <c r="M20" s="206"/>
      <c r="N20" s="206"/>
      <c r="O20" s="206"/>
      <c r="P20" s="206"/>
      <c r="Q20" s="206"/>
      <c r="R20" s="207"/>
      <c r="S20" s="259">
        <f>COUNTA(E21:R21)</f>
        <v>0</v>
      </c>
      <c r="T20" s="259">
        <f>IF(SUM(AD20:AG21)&gt;=AH20,1,0)</f>
        <v>0</v>
      </c>
      <c r="U20" s="272"/>
      <c r="V20" s="272"/>
      <c r="W20" s="66"/>
      <c r="X20" s="2"/>
      <c r="Y20" s="3"/>
      <c r="Z20" s="3"/>
      <c r="AA20" s="199"/>
      <c r="AB20" s="66"/>
      <c r="AC20" s="66"/>
      <c r="AD20" s="259">
        <f>IF(COUNTA(E21:F21)&gt;=2,1,0)</f>
        <v>0</v>
      </c>
      <c r="AE20" s="256">
        <f>IF(COUNTA(G21:K21)&gt;=1,1,0)</f>
        <v>0</v>
      </c>
      <c r="AF20" s="256"/>
      <c r="AG20" s="256"/>
      <c r="AH20" s="259">
        <v>2</v>
      </c>
    </row>
    <row r="21" spans="1:35" ht="13.5" thickBot="1">
      <c r="A21" s="257"/>
      <c r="B21" s="290"/>
      <c r="C21" s="276"/>
      <c r="D21" s="257"/>
      <c r="E21" s="208"/>
      <c r="F21" s="208"/>
      <c r="G21" s="208"/>
      <c r="H21" s="208"/>
      <c r="I21" s="208"/>
      <c r="J21" s="208"/>
      <c r="K21" s="208"/>
      <c r="L21" s="210"/>
      <c r="M21" s="210"/>
      <c r="N21" s="210"/>
      <c r="O21" s="210"/>
      <c r="P21" s="210"/>
      <c r="Q21" s="210"/>
      <c r="R21" s="211"/>
      <c r="S21" s="276"/>
      <c r="T21" s="304"/>
      <c r="U21" s="273"/>
      <c r="V21" s="273"/>
      <c r="W21" s="66"/>
      <c r="X21" s="2"/>
      <c r="Y21" s="3"/>
      <c r="Z21" s="3"/>
      <c r="AA21" s="199"/>
      <c r="AB21" s="66"/>
      <c r="AC21" s="66"/>
      <c r="AD21" s="257"/>
      <c r="AE21" s="257"/>
      <c r="AF21" s="257"/>
      <c r="AG21" s="257"/>
      <c r="AH21" s="257"/>
    </row>
    <row r="22" spans="1:35">
      <c r="A22" s="259">
        <f>A20+1</f>
        <v>3</v>
      </c>
      <c r="B22" s="298" t="str">
        <f>DenStatus!C17</f>
        <v>Duty to God Footsteps</v>
      </c>
      <c r="C22" s="259">
        <v>3</v>
      </c>
      <c r="D22" s="259">
        <v>6</v>
      </c>
      <c r="E22" s="204">
        <v>1</v>
      </c>
      <c r="F22" s="204">
        <v>2</v>
      </c>
      <c r="G22" s="204">
        <v>3</v>
      </c>
      <c r="H22" s="204">
        <v>4</v>
      </c>
      <c r="I22" s="204">
        <v>5</v>
      </c>
      <c r="J22" s="204">
        <v>6</v>
      </c>
      <c r="K22" s="205"/>
      <c r="L22" s="206"/>
      <c r="M22" s="206"/>
      <c r="N22" s="206"/>
      <c r="O22" s="206"/>
      <c r="P22" s="206"/>
      <c r="Q22" s="206"/>
      <c r="R22" s="207"/>
      <c r="S22" s="259">
        <f>COUNTA(E23:R23)</f>
        <v>0</v>
      </c>
      <c r="T22" s="259">
        <f>IF(SUM(AD22:AG23)&gt;=AH22,1,0)</f>
        <v>0</v>
      </c>
      <c r="U22" s="272"/>
      <c r="V22" s="272"/>
      <c r="W22" s="66"/>
      <c r="X22" s="2"/>
      <c r="Y22" s="3"/>
      <c r="Z22" s="3"/>
      <c r="AA22" s="199"/>
      <c r="AB22" s="66"/>
      <c r="AC22" s="66"/>
      <c r="AD22" s="259">
        <f>IF(COUNTA(E23:F23)&gt;=1,1,0)</f>
        <v>0</v>
      </c>
      <c r="AE22" s="260">
        <f>IF(COUNTA(G23:J23)&gt;=2,1,0)</f>
        <v>0</v>
      </c>
      <c r="AF22" s="256"/>
      <c r="AG22" s="256"/>
      <c r="AH22" s="259">
        <v>2</v>
      </c>
    </row>
    <row r="23" spans="1:35" ht="13.5" thickBot="1">
      <c r="A23" s="257"/>
      <c r="B23" s="299"/>
      <c r="C23" s="276"/>
      <c r="D23" s="257"/>
      <c r="E23" s="208"/>
      <c r="F23" s="208"/>
      <c r="G23" s="208"/>
      <c r="H23" s="208"/>
      <c r="I23" s="208"/>
      <c r="J23" s="208"/>
      <c r="K23" s="212"/>
      <c r="L23" s="213"/>
      <c r="M23" s="213"/>
      <c r="N23" s="213"/>
      <c r="O23" s="213"/>
      <c r="P23" s="213"/>
      <c r="Q23" s="213"/>
      <c r="R23" s="214"/>
      <c r="S23" s="276"/>
      <c r="T23" s="304"/>
      <c r="U23" s="273"/>
      <c r="V23" s="273"/>
      <c r="W23" s="66"/>
      <c r="X23" s="2"/>
      <c r="Y23" s="3"/>
      <c r="Z23" s="3"/>
      <c r="AA23" s="199"/>
      <c r="AB23" s="66"/>
      <c r="AC23" s="66"/>
      <c r="AD23" s="257"/>
      <c r="AE23" s="261"/>
      <c r="AF23" s="257"/>
      <c r="AG23" s="257"/>
      <c r="AH23" s="257"/>
      <c r="AI23" s="219"/>
    </row>
    <row r="24" spans="1:35">
      <c r="A24" s="259">
        <f>A22+1</f>
        <v>4</v>
      </c>
      <c r="B24" s="298" t="str">
        <f>DenStatus!C18</f>
        <v>Howling at the Moon</v>
      </c>
      <c r="C24" s="259">
        <v>4</v>
      </c>
      <c r="D24" s="259">
        <v>4</v>
      </c>
      <c r="E24" s="204">
        <v>1</v>
      </c>
      <c r="F24" s="204">
        <v>2</v>
      </c>
      <c r="G24" s="204">
        <v>3</v>
      </c>
      <c r="H24" s="204">
        <v>4</v>
      </c>
      <c r="I24" s="215"/>
      <c r="J24" s="216"/>
      <c r="K24" s="216"/>
      <c r="L24" s="216"/>
      <c r="M24" s="216"/>
      <c r="N24" s="216"/>
      <c r="O24" s="216"/>
      <c r="P24" s="216"/>
      <c r="Q24" s="216"/>
      <c r="R24" s="217"/>
      <c r="S24" s="259">
        <f>COUNTA(E25:R25)</f>
        <v>0</v>
      </c>
      <c r="T24" s="259">
        <f>IF(SUM(AD24:AG25)&gt;=AH24,1,0)</f>
        <v>0</v>
      </c>
      <c r="U24" s="272"/>
      <c r="V24" s="272"/>
      <c r="W24" s="66"/>
      <c r="X24" s="2"/>
      <c r="Y24" s="3"/>
      <c r="Z24" s="3"/>
      <c r="AA24" s="199"/>
      <c r="AB24" s="66"/>
      <c r="AC24" s="66"/>
      <c r="AD24" s="259">
        <f>IF(COUNTA(E25:H25)&gt;=4,1,0)</f>
        <v>0</v>
      </c>
      <c r="AE24" s="256"/>
      <c r="AF24" s="256"/>
      <c r="AG24" s="256"/>
      <c r="AH24" s="259">
        <v>1</v>
      </c>
    </row>
    <row r="25" spans="1:35" ht="13.5" thickBot="1">
      <c r="A25" s="257"/>
      <c r="B25" s="290"/>
      <c r="C25" s="276"/>
      <c r="D25" s="257"/>
      <c r="E25" s="208"/>
      <c r="F25" s="208"/>
      <c r="G25" s="208"/>
      <c r="H25" s="208"/>
      <c r="I25" s="209"/>
      <c r="J25" s="210"/>
      <c r="K25" s="210"/>
      <c r="L25" s="210"/>
      <c r="M25" s="210"/>
      <c r="N25" s="210"/>
      <c r="O25" s="210"/>
      <c r="P25" s="210"/>
      <c r="Q25" s="210"/>
      <c r="R25" s="211"/>
      <c r="S25" s="276"/>
      <c r="T25" s="304"/>
      <c r="U25" s="273"/>
      <c r="V25" s="273"/>
      <c r="W25" s="66"/>
      <c r="X25" s="2"/>
      <c r="Y25" s="3"/>
      <c r="Z25" s="3"/>
      <c r="AA25" s="199"/>
      <c r="AB25" s="66"/>
      <c r="AC25" s="66"/>
      <c r="AD25" s="257"/>
      <c r="AE25" s="257"/>
      <c r="AF25" s="257"/>
      <c r="AG25" s="257"/>
      <c r="AH25" s="257"/>
    </row>
    <row r="26" spans="1:35">
      <c r="A26" s="259">
        <f>A24+1</f>
        <v>5</v>
      </c>
      <c r="B26" s="298" t="str">
        <f>DenStatus!C19</f>
        <v>Paws on the Path</v>
      </c>
      <c r="C26" s="259">
        <v>5</v>
      </c>
      <c r="D26" s="259">
        <v>7</v>
      </c>
      <c r="E26" s="203">
        <v>1</v>
      </c>
      <c r="F26" s="203">
        <v>2</v>
      </c>
      <c r="G26" s="203">
        <v>3</v>
      </c>
      <c r="H26" s="203">
        <v>4</v>
      </c>
      <c r="I26" s="203">
        <v>5</v>
      </c>
      <c r="J26" s="203">
        <v>6</v>
      </c>
      <c r="K26" s="203">
        <v>7</v>
      </c>
      <c r="L26" s="205"/>
      <c r="M26" s="206"/>
      <c r="N26" s="206"/>
      <c r="O26" s="206"/>
      <c r="P26" s="206"/>
      <c r="Q26" s="206"/>
      <c r="R26" s="207"/>
      <c r="S26" s="259">
        <f>COUNTA(E27:R27)</f>
        <v>0</v>
      </c>
      <c r="T26" s="259">
        <f>IF(SUM(AD26:AG27)&gt;=AH26,1,0)</f>
        <v>0</v>
      </c>
      <c r="U26" s="272"/>
      <c r="V26" s="272"/>
      <c r="W26" s="66"/>
      <c r="X26" s="2"/>
      <c r="Y26" s="3"/>
      <c r="Z26" s="3"/>
      <c r="AA26" s="199"/>
      <c r="AB26" s="66"/>
      <c r="AC26" s="66"/>
      <c r="AD26" s="259">
        <f>IF(COUNTA(E27:I27)&gt;=5,1,0)</f>
        <v>0</v>
      </c>
      <c r="AE26" s="256"/>
      <c r="AF26" s="256"/>
      <c r="AG26" s="256"/>
      <c r="AH26" s="259">
        <v>1</v>
      </c>
    </row>
    <row r="27" spans="1:35" ht="13.5" thickBot="1">
      <c r="A27" s="257"/>
      <c r="B27" s="290"/>
      <c r="C27" s="276"/>
      <c r="D27" s="257"/>
      <c r="E27" s="208"/>
      <c r="F27" s="208"/>
      <c r="G27" s="208"/>
      <c r="H27" s="208"/>
      <c r="I27" s="208"/>
      <c r="J27" s="208"/>
      <c r="K27" s="208"/>
      <c r="L27" s="209"/>
      <c r="M27" s="213"/>
      <c r="N27" s="210"/>
      <c r="O27" s="210"/>
      <c r="P27" s="210"/>
      <c r="Q27" s="210"/>
      <c r="R27" s="214"/>
      <c r="S27" s="276"/>
      <c r="T27" s="304"/>
      <c r="U27" s="273"/>
      <c r="V27" s="273"/>
      <c r="W27" s="66"/>
      <c r="X27" s="2"/>
      <c r="Y27" s="3"/>
      <c r="Z27" s="3"/>
      <c r="AA27" s="199"/>
      <c r="AB27" s="66"/>
      <c r="AC27" s="66"/>
      <c r="AD27" s="257"/>
      <c r="AE27" s="257"/>
      <c r="AF27" s="257"/>
      <c r="AG27" s="257"/>
      <c r="AH27" s="257"/>
    </row>
    <row r="28" spans="1:35">
      <c r="A28" s="268">
        <f>A26+1</f>
        <v>6</v>
      </c>
      <c r="B28" s="298" t="str">
        <f>DenStatus!C20</f>
        <v>Running with the Pack</v>
      </c>
      <c r="C28" s="268">
        <v>6</v>
      </c>
      <c r="D28" s="268">
        <v>6</v>
      </c>
      <c r="E28" s="73">
        <v>1</v>
      </c>
      <c r="F28" s="94">
        <v>2</v>
      </c>
      <c r="G28" s="94">
        <v>3</v>
      </c>
      <c r="H28" s="94">
        <v>4</v>
      </c>
      <c r="I28" s="94">
        <v>5</v>
      </c>
      <c r="J28" s="94">
        <v>6</v>
      </c>
      <c r="K28" s="201"/>
      <c r="L28" s="78"/>
      <c r="M28" s="78"/>
      <c r="N28" s="78"/>
      <c r="O28" s="78"/>
      <c r="P28" s="78"/>
      <c r="Q28" s="78"/>
      <c r="R28" s="62"/>
      <c r="S28" s="268">
        <f>COUNTA(E29:R29)</f>
        <v>0</v>
      </c>
      <c r="T28" s="259">
        <f>IF(SUM(AD28:AG29)&gt;=AH28,1,0)</f>
        <v>0</v>
      </c>
      <c r="U28" s="270"/>
      <c r="V28" s="270"/>
      <c r="W28" s="66"/>
      <c r="X28" s="2"/>
      <c r="Y28" s="3"/>
      <c r="Z28" s="3"/>
      <c r="AA28" s="199"/>
      <c r="AB28" s="66"/>
      <c r="AC28" s="66"/>
      <c r="AD28" s="259">
        <f>IF(COUNTA(E29:J29)&gt;=6,1,0)</f>
        <v>0</v>
      </c>
      <c r="AE28" s="256"/>
      <c r="AF28" s="256"/>
      <c r="AG28" s="256"/>
      <c r="AH28" s="259">
        <v>1</v>
      </c>
    </row>
    <row r="29" spans="1:35" ht="13.5" thickBot="1">
      <c r="A29" s="300"/>
      <c r="B29" s="301"/>
      <c r="C29" s="282"/>
      <c r="D29" s="269"/>
      <c r="E29" s="93"/>
      <c r="F29" s="93"/>
      <c r="G29" s="93"/>
      <c r="H29" s="93"/>
      <c r="I29" s="93"/>
      <c r="J29" s="93"/>
      <c r="K29" s="183"/>
      <c r="L29" s="184"/>
      <c r="M29" s="184"/>
      <c r="N29" s="184"/>
      <c r="O29" s="184"/>
      <c r="P29" s="184"/>
      <c r="Q29" s="184"/>
      <c r="R29" s="185"/>
      <c r="S29" s="305"/>
      <c r="T29" s="302"/>
      <c r="U29" s="271"/>
      <c r="V29" s="271"/>
      <c r="W29" s="66"/>
      <c r="X29" s="2"/>
      <c r="Y29" s="3"/>
      <c r="Z29" s="3"/>
      <c r="AA29" s="199"/>
      <c r="AB29" s="66"/>
      <c r="AC29" s="66"/>
      <c r="AD29" s="257"/>
      <c r="AE29" s="257"/>
      <c r="AF29" s="257"/>
      <c r="AG29" s="257"/>
      <c r="AH29" s="257"/>
    </row>
    <row r="30" spans="1:35" ht="13.5" thickTop="1">
      <c r="A30" s="218"/>
      <c r="B30" s="72" t="s">
        <v>90</v>
      </c>
      <c r="C30" s="73">
        <f>IF(SUM(T18:T29)&gt;=6,"X",0)</f>
        <v>0</v>
      </c>
      <c r="D30" s="227" t="s">
        <v>212</v>
      </c>
      <c r="E30" s="75"/>
      <c r="F30" s="75"/>
      <c r="G30" s="75"/>
      <c r="H30" s="75"/>
      <c r="I30" s="75"/>
      <c r="J30" s="75"/>
      <c r="K30" s="75"/>
      <c r="L30" s="75"/>
      <c r="M30" s="75"/>
      <c r="N30" s="75"/>
      <c r="O30" s="75"/>
      <c r="P30" s="75"/>
      <c r="Q30" s="75"/>
      <c r="R30" s="75"/>
      <c r="S30" s="75"/>
      <c r="T30" s="75"/>
      <c r="U30" s="200"/>
      <c r="V30" s="89"/>
      <c r="W30" s="66"/>
      <c r="X30" s="6"/>
      <c r="Y30" s="3"/>
      <c r="Z30" s="3"/>
      <c r="AA30" s="199"/>
      <c r="AB30" s="66"/>
      <c r="AC30" s="66"/>
      <c r="AD30" s="66"/>
      <c r="AE30" s="66"/>
      <c r="AF30" s="66"/>
      <c r="AG30" s="66"/>
      <c r="AH30" s="66"/>
    </row>
    <row r="31" spans="1:35">
      <c r="A31" s="66"/>
      <c r="B31" s="66"/>
      <c r="C31" s="66"/>
      <c r="D31" s="66"/>
      <c r="E31" s="66"/>
      <c r="F31" s="66"/>
      <c r="G31" s="66"/>
      <c r="H31" s="66"/>
      <c r="I31" s="66"/>
      <c r="J31" s="66"/>
      <c r="K31" s="66"/>
      <c r="L31" s="66"/>
      <c r="M31" s="66"/>
      <c r="N31" s="66"/>
      <c r="O31" s="66"/>
      <c r="P31" s="66"/>
      <c r="Q31" s="66"/>
      <c r="R31" s="66"/>
      <c r="S31" s="66"/>
      <c r="T31" s="66"/>
      <c r="U31" s="66"/>
      <c r="V31" s="66"/>
      <c r="W31" s="66"/>
      <c r="X31" s="2"/>
      <c r="Y31" s="3"/>
      <c r="Z31" s="3"/>
      <c r="AA31" s="199"/>
      <c r="AB31" s="66"/>
      <c r="AC31" s="66"/>
      <c r="AD31" s="237" t="s">
        <v>83</v>
      </c>
      <c r="AE31" s="232"/>
      <c r="AF31" s="232"/>
      <c r="AG31" s="232"/>
      <c r="AH31" s="218"/>
    </row>
    <row r="32" spans="1:35">
      <c r="A32" s="74" t="s">
        <v>85</v>
      </c>
      <c r="B32" s="66"/>
      <c r="C32" s="66"/>
      <c r="D32" s="66"/>
      <c r="E32" s="66"/>
      <c r="F32" s="66"/>
      <c r="G32" s="66"/>
      <c r="H32" s="66"/>
      <c r="I32" s="66"/>
      <c r="J32" s="66"/>
      <c r="K32" s="66"/>
      <c r="L32" s="66"/>
      <c r="M32" s="66"/>
      <c r="N32" s="66"/>
      <c r="O32" s="66"/>
      <c r="P32" s="66"/>
      <c r="Q32" s="66"/>
      <c r="R32" s="66"/>
      <c r="S32" s="66"/>
      <c r="T32" s="66"/>
      <c r="U32" s="66"/>
      <c r="V32" s="66"/>
      <c r="W32" s="66"/>
      <c r="X32" s="2"/>
      <c r="Y32" s="3"/>
      <c r="Z32" s="3"/>
      <c r="AA32" s="199"/>
      <c r="AB32" s="66"/>
      <c r="AC32" s="66"/>
      <c r="AD32" s="233" t="s">
        <v>27</v>
      </c>
      <c r="AE32" s="234"/>
      <c r="AF32" s="234"/>
      <c r="AG32" s="234"/>
      <c r="AH32" s="235"/>
    </row>
    <row r="33" spans="1:34">
      <c r="A33" s="58" t="s">
        <v>78</v>
      </c>
      <c r="B33" s="68"/>
      <c r="C33" s="58" t="s">
        <v>79</v>
      </c>
      <c r="D33" s="68"/>
      <c r="E33" s="221" t="s">
        <v>34</v>
      </c>
      <c r="F33" s="85"/>
      <c r="G33" s="85"/>
      <c r="H33" s="85"/>
      <c r="I33" s="85"/>
      <c r="J33" s="85"/>
      <c r="K33" s="85"/>
      <c r="L33" s="85"/>
      <c r="M33" s="85"/>
      <c r="N33" s="85"/>
      <c r="O33" s="85"/>
      <c r="P33" s="85"/>
      <c r="Q33" s="85"/>
      <c r="R33" s="86"/>
      <c r="S33" s="294" t="s">
        <v>81</v>
      </c>
      <c r="T33" s="292"/>
      <c r="U33" s="292"/>
      <c r="V33" s="293"/>
      <c r="W33" s="66"/>
      <c r="X33" s="2"/>
      <c r="Y33" s="3"/>
      <c r="Z33" s="3"/>
      <c r="AA33" s="199"/>
      <c r="AB33" s="66"/>
      <c r="AC33" s="66"/>
      <c r="AD33" s="91" t="s">
        <v>35</v>
      </c>
      <c r="AE33" s="91" t="s">
        <v>51</v>
      </c>
      <c r="AF33" s="112" t="s">
        <v>180</v>
      </c>
      <c r="AG33" s="112" t="s">
        <v>181</v>
      </c>
      <c r="AH33" s="91" t="s">
        <v>1</v>
      </c>
    </row>
    <row r="34" spans="1:34">
      <c r="A34" s="69" t="s">
        <v>46</v>
      </c>
      <c r="B34" s="68" t="s">
        <v>43</v>
      </c>
      <c r="C34" s="69" t="s">
        <v>49</v>
      </c>
      <c r="D34" s="69" t="s">
        <v>17</v>
      </c>
      <c r="E34" s="240"/>
      <c r="F34" s="179"/>
      <c r="G34" s="179"/>
      <c r="H34" s="179"/>
      <c r="I34" s="179"/>
      <c r="J34" s="179"/>
      <c r="K34" s="179"/>
      <c r="L34" s="179"/>
      <c r="M34" s="179"/>
      <c r="N34" s="179"/>
      <c r="O34" s="179"/>
      <c r="P34" s="179"/>
      <c r="Q34" s="179"/>
      <c r="R34" s="88"/>
      <c r="S34" s="69" t="s">
        <v>2</v>
      </c>
      <c r="T34" s="69" t="s">
        <v>32</v>
      </c>
      <c r="U34" s="69" t="s">
        <v>25</v>
      </c>
      <c r="V34" s="59" t="s">
        <v>104</v>
      </c>
      <c r="W34" s="66"/>
      <c r="X34" s="2"/>
      <c r="Y34" s="3"/>
      <c r="Z34" s="3"/>
      <c r="AA34" s="199"/>
      <c r="AB34" s="66"/>
      <c r="AC34" s="66"/>
      <c r="AD34" s="236" t="s">
        <v>52</v>
      </c>
      <c r="AE34" s="236" t="s">
        <v>52</v>
      </c>
      <c r="AF34" s="72" t="s">
        <v>52</v>
      </c>
      <c r="AG34" s="72" t="s">
        <v>52</v>
      </c>
      <c r="AH34" s="236" t="s">
        <v>53</v>
      </c>
    </row>
    <row r="35" spans="1:34" ht="13.5" thickBot="1">
      <c r="A35" s="258">
        <v>1</v>
      </c>
      <c r="B35" s="289" t="str">
        <f>DenStatus!C24</f>
        <v>Adventures in Coins</v>
      </c>
      <c r="C35" s="285">
        <v>5</v>
      </c>
      <c r="D35" s="285">
        <v>7</v>
      </c>
      <c r="E35" s="69">
        <v>1</v>
      </c>
      <c r="F35" s="69">
        <v>2</v>
      </c>
      <c r="G35" s="69">
        <v>3</v>
      </c>
      <c r="H35" s="69">
        <v>4</v>
      </c>
      <c r="I35" s="69">
        <v>5</v>
      </c>
      <c r="J35" s="69">
        <v>6</v>
      </c>
      <c r="K35" s="69">
        <v>7</v>
      </c>
      <c r="L35" s="180"/>
      <c r="M35" s="181"/>
      <c r="N35" s="181"/>
      <c r="O35" s="181"/>
      <c r="P35" s="181"/>
      <c r="Q35" s="181"/>
      <c r="R35" s="182"/>
      <c r="S35" s="258">
        <f>COUNTA(E36:R36)</f>
        <v>0</v>
      </c>
      <c r="T35" s="258">
        <f>IF(SUM(AD35:AG36)&gt;=AH35,1,0)</f>
        <v>0</v>
      </c>
      <c r="U35" s="277"/>
      <c r="V35" s="279"/>
      <c r="W35" s="66"/>
      <c r="X35" s="2"/>
      <c r="Y35" s="3"/>
      <c r="Z35" s="3"/>
      <c r="AA35" s="199"/>
      <c r="AB35" s="66"/>
      <c r="AC35" s="66"/>
      <c r="AD35" s="264">
        <f>IF(COUNTA(E36:H36)&gt;=4,1,0)</f>
        <v>0</v>
      </c>
      <c r="AE35" s="267">
        <f>IF(COUNTA(I36:K36)&gt;=1,1,0)</f>
        <v>0</v>
      </c>
      <c r="AF35" s="267"/>
      <c r="AG35" s="267"/>
      <c r="AH35" s="264">
        <v>2</v>
      </c>
    </row>
    <row r="36" spans="1:34" ht="13.5" thickBot="1">
      <c r="A36" s="276"/>
      <c r="B36" s="290"/>
      <c r="C36" s="257"/>
      <c r="D36" s="257"/>
      <c r="E36" s="208"/>
      <c r="F36" s="208"/>
      <c r="G36" s="208"/>
      <c r="H36" s="208"/>
      <c r="I36" s="208"/>
      <c r="J36" s="208"/>
      <c r="K36" s="208"/>
      <c r="L36" s="209"/>
      <c r="M36" s="210"/>
      <c r="N36" s="213"/>
      <c r="O36" s="213"/>
      <c r="P36" s="213"/>
      <c r="Q36" s="210"/>
      <c r="R36" s="211"/>
      <c r="S36" s="276"/>
      <c r="T36" s="276"/>
      <c r="U36" s="278"/>
      <c r="V36" s="280"/>
      <c r="W36" s="66"/>
      <c r="X36" s="2"/>
      <c r="Y36" s="3"/>
      <c r="Z36" s="3"/>
      <c r="AA36" s="199"/>
      <c r="AB36" s="66"/>
      <c r="AC36" s="66"/>
      <c r="AD36" s="263"/>
      <c r="AE36" s="263"/>
      <c r="AF36" s="263"/>
      <c r="AG36" s="263"/>
      <c r="AH36" s="263"/>
    </row>
    <row r="37" spans="1:34" ht="13.5" thickBot="1">
      <c r="A37" s="259">
        <f>A35+1</f>
        <v>2</v>
      </c>
      <c r="B37" s="287" t="str">
        <f>DenStatus!C25</f>
        <v>Air of the Wolf</v>
      </c>
      <c r="C37" s="260">
        <v>4</v>
      </c>
      <c r="D37" s="260">
        <v>9</v>
      </c>
      <c r="E37" s="204" t="s">
        <v>166</v>
      </c>
      <c r="F37" s="204" t="s">
        <v>167</v>
      </c>
      <c r="G37" s="204" t="s">
        <v>174</v>
      </c>
      <c r="H37" s="204" t="s">
        <v>175</v>
      </c>
      <c r="I37" s="204" t="s">
        <v>168</v>
      </c>
      <c r="J37" s="204" t="s">
        <v>169</v>
      </c>
      <c r="K37" s="204" t="s">
        <v>170</v>
      </c>
      <c r="L37" s="204" t="s">
        <v>171</v>
      </c>
      <c r="M37" s="204" t="s">
        <v>179</v>
      </c>
      <c r="N37" s="215"/>
      <c r="O37" s="216"/>
      <c r="P37" s="216"/>
      <c r="Q37" s="206"/>
      <c r="R37" s="207"/>
      <c r="S37" s="259">
        <f>COUNTA(E38:R38)</f>
        <v>0</v>
      </c>
      <c r="T37" s="259">
        <f>IF(SUM(AD37:AG38)&gt;=AH37,1,0)</f>
        <v>0</v>
      </c>
      <c r="U37" s="272"/>
      <c r="V37" s="272"/>
      <c r="W37" s="66"/>
      <c r="X37" s="2"/>
      <c r="Y37" s="3"/>
      <c r="Z37" s="3"/>
      <c r="AA37" s="199"/>
      <c r="AB37" s="66"/>
      <c r="AC37" s="66"/>
      <c r="AD37" s="265">
        <f>IF(COUNTA(E38:H38)&gt;=2,1,0)</f>
        <v>0</v>
      </c>
      <c r="AE37" s="262">
        <f>IF(COUNTA(I38:M38)&gt;=2,1,0)</f>
        <v>0</v>
      </c>
      <c r="AF37" s="262"/>
      <c r="AG37" s="262"/>
      <c r="AH37" s="265">
        <v>2</v>
      </c>
    </row>
    <row r="38" spans="1:34" ht="13.5" thickBot="1">
      <c r="A38" s="276"/>
      <c r="B38" s="288"/>
      <c r="C38" s="276"/>
      <c r="D38" s="276"/>
      <c r="E38" s="208"/>
      <c r="F38" s="208"/>
      <c r="G38" s="208"/>
      <c r="H38" s="208"/>
      <c r="I38" s="208"/>
      <c r="J38" s="208"/>
      <c r="K38" s="208"/>
      <c r="L38" s="208"/>
      <c r="M38" s="208"/>
      <c r="N38" s="209"/>
      <c r="O38" s="210"/>
      <c r="P38" s="210"/>
      <c r="Q38" s="210"/>
      <c r="R38" s="211"/>
      <c r="S38" s="276"/>
      <c r="T38" s="276"/>
      <c r="U38" s="273"/>
      <c r="V38" s="273"/>
      <c r="W38" s="66"/>
      <c r="X38" s="2"/>
      <c r="Y38" s="3"/>
      <c r="Z38" s="3"/>
      <c r="AA38" s="199"/>
      <c r="AB38" s="66"/>
      <c r="AC38" s="66"/>
      <c r="AD38" s="263"/>
      <c r="AE38" s="263"/>
      <c r="AF38" s="263"/>
      <c r="AG38" s="263"/>
      <c r="AH38" s="263"/>
    </row>
    <row r="39" spans="1:34" ht="13.5" thickBot="1">
      <c r="A39" s="259">
        <f>A37+1</f>
        <v>3</v>
      </c>
      <c r="B39" s="287" t="str">
        <f>DenStatus!C26</f>
        <v>Code of the Wolf</v>
      </c>
      <c r="C39" s="260">
        <v>5</v>
      </c>
      <c r="D39" s="260">
        <v>14</v>
      </c>
      <c r="E39" s="204" t="s">
        <v>166</v>
      </c>
      <c r="F39" s="204" t="s">
        <v>167</v>
      </c>
      <c r="G39" s="204" t="s">
        <v>174</v>
      </c>
      <c r="H39" s="204" t="s">
        <v>175</v>
      </c>
      <c r="I39" s="204" t="s">
        <v>176</v>
      </c>
      <c r="J39" s="204" t="s">
        <v>168</v>
      </c>
      <c r="K39" s="204" t="s">
        <v>169</v>
      </c>
      <c r="L39" s="204" t="s">
        <v>170</v>
      </c>
      <c r="M39" s="204" t="s">
        <v>162</v>
      </c>
      <c r="N39" s="204" t="s">
        <v>163</v>
      </c>
      <c r="O39" s="204" t="s">
        <v>177</v>
      </c>
      <c r="P39" s="204" t="s">
        <v>164</v>
      </c>
      <c r="Q39" s="204" t="s">
        <v>165</v>
      </c>
      <c r="R39" s="204" t="s">
        <v>178</v>
      </c>
      <c r="S39" s="259">
        <f>COUNTA(E40:R40)</f>
        <v>0</v>
      </c>
      <c r="T39" s="259">
        <f>IF(SUM(AD39:AG40)&gt;=AH39,1,0)</f>
        <v>0</v>
      </c>
      <c r="U39" s="272"/>
      <c r="V39" s="272"/>
      <c r="W39" s="66"/>
      <c r="X39" s="2"/>
      <c r="Y39" s="3"/>
      <c r="Z39" s="3"/>
      <c r="AA39" s="199"/>
      <c r="AB39" s="66"/>
      <c r="AC39" s="66"/>
      <c r="AD39" s="265">
        <f>IF(COUNTA(E40:I40)&gt;=2,1,0)</f>
        <v>0</v>
      </c>
      <c r="AE39" s="265">
        <f>IF(COUNTA(J40:L40)&gt;=1,1,0)</f>
        <v>0</v>
      </c>
      <c r="AF39" s="265">
        <f>IF(COUNTA(M40:O40)&gt;=1,1,0)</f>
        <v>0</v>
      </c>
      <c r="AG39" s="265">
        <f>IF(COUNTA(P40:R40)&gt;=1,1,0)</f>
        <v>0</v>
      </c>
      <c r="AH39" s="265">
        <v>4</v>
      </c>
    </row>
    <row r="40" spans="1:34" ht="13.5" thickBot="1">
      <c r="A40" s="276"/>
      <c r="B40" s="288"/>
      <c r="C40" s="276"/>
      <c r="D40" s="276"/>
      <c r="E40" s="208"/>
      <c r="F40" s="208"/>
      <c r="G40" s="208"/>
      <c r="H40" s="208"/>
      <c r="I40" s="208"/>
      <c r="J40" s="208"/>
      <c r="K40" s="208"/>
      <c r="L40" s="208"/>
      <c r="M40" s="208"/>
      <c r="N40" s="208"/>
      <c r="O40" s="208"/>
      <c r="P40" s="208"/>
      <c r="Q40" s="208"/>
      <c r="R40" s="208"/>
      <c r="S40" s="276"/>
      <c r="T40" s="276"/>
      <c r="U40" s="273"/>
      <c r="V40" s="273"/>
      <c r="W40" s="66"/>
      <c r="X40" s="2"/>
      <c r="Y40" s="3"/>
      <c r="Z40" s="3"/>
      <c r="AA40" s="199"/>
      <c r="AB40" s="66"/>
      <c r="AC40" s="66"/>
      <c r="AD40" s="263"/>
      <c r="AE40" s="263"/>
      <c r="AF40" s="263"/>
      <c r="AG40" s="263"/>
      <c r="AH40" s="263"/>
    </row>
    <row r="41" spans="1:34" ht="13.5" thickBot="1">
      <c r="A41" s="259">
        <f>A39+1</f>
        <v>4</v>
      </c>
      <c r="B41" s="287" t="str">
        <f>DenStatus!C27</f>
        <v>Collections &amp; Hobbies</v>
      </c>
      <c r="C41" s="260">
        <v>4</v>
      </c>
      <c r="D41" s="260">
        <v>6</v>
      </c>
      <c r="E41" s="204">
        <v>1</v>
      </c>
      <c r="F41" s="204">
        <v>2</v>
      </c>
      <c r="G41" s="204" t="s">
        <v>162</v>
      </c>
      <c r="H41" s="204" t="s">
        <v>163</v>
      </c>
      <c r="I41" s="204" t="s">
        <v>164</v>
      </c>
      <c r="J41" s="204" t="s">
        <v>165</v>
      </c>
      <c r="K41" s="205"/>
      <c r="L41" s="206"/>
      <c r="M41" s="206"/>
      <c r="N41" s="206"/>
      <c r="O41" s="206"/>
      <c r="P41" s="206"/>
      <c r="Q41" s="206"/>
      <c r="R41" s="207"/>
      <c r="S41" s="259">
        <f>COUNTA(E42:R42)</f>
        <v>0</v>
      </c>
      <c r="T41" s="259">
        <f>IF(SUM(AD41:AG42)&gt;=AH41,1,0)</f>
        <v>0</v>
      </c>
      <c r="U41" s="272"/>
      <c r="V41" s="272"/>
      <c r="W41" s="66"/>
      <c r="X41" s="2"/>
      <c r="Y41" s="3"/>
      <c r="Z41" s="3"/>
      <c r="AA41" s="199"/>
      <c r="AB41" s="66"/>
      <c r="AC41" s="66"/>
      <c r="AD41" s="265">
        <f>IF(COUNTA(E42:F42)&gt;=2,1,0)</f>
        <v>0</v>
      </c>
      <c r="AE41" s="262">
        <f>IF(COUNTA(G42:H42)&gt;=1,1,0)</f>
        <v>0</v>
      </c>
      <c r="AF41" s="262">
        <f>IF(COUNTA(I42:J42)&gt;=1,1,0)</f>
        <v>0</v>
      </c>
      <c r="AG41" s="262"/>
      <c r="AH41" s="265">
        <v>3</v>
      </c>
    </row>
    <row r="42" spans="1:34" ht="13.5" thickBot="1">
      <c r="A42" s="276"/>
      <c r="B42" s="288"/>
      <c r="C42" s="276"/>
      <c r="D42" s="276"/>
      <c r="E42" s="208"/>
      <c r="F42" s="208"/>
      <c r="G42" s="208"/>
      <c r="H42" s="208"/>
      <c r="I42" s="208"/>
      <c r="J42" s="208"/>
      <c r="K42" s="209"/>
      <c r="L42" s="210"/>
      <c r="M42" s="210"/>
      <c r="N42" s="210"/>
      <c r="O42" s="210"/>
      <c r="P42" s="210"/>
      <c r="Q42" s="210"/>
      <c r="R42" s="211"/>
      <c r="S42" s="276"/>
      <c r="T42" s="276"/>
      <c r="U42" s="273"/>
      <c r="V42" s="273"/>
      <c r="W42" s="66"/>
      <c r="X42" s="2"/>
      <c r="Y42" s="3"/>
      <c r="Z42" s="3"/>
      <c r="AA42" s="199"/>
      <c r="AB42" s="66"/>
      <c r="AC42" s="66"/>
      <c r="AD42" s="263"/>
      <c r="AE42" s="263"/>
      <c r="AF42" s="263"/>
      <c r="AG42" s="263"/>
      <c r="AH42" s="263"/>
    </row>
    <row r="43" spans="1:34" ht="13.5" thickBot="1">
      <c r="A43" s="259">
        <f>A41+1</f>
        <v>5</v>
      </c>
      <c r="B43" s="287" t="str">
        <f>DenStatus!C28</f>
        <v>Cubs Who Care</v>
      </c>
      <c r="C43" s="286" t="s">
        <v>210</v>
      </c>
      <c r="D43" s="260">
        <v>13</v>
      </c>
      <c r="E43" s="203">
        <v>1</v>
      </c>
      <c r="F43" s="204">
        <v>2</v>
      </c>
      <c r="G43" s="204">
        <v>3</v>
      </c>
      <c r="H43" s="204" t="s">
        <v>164</v>
      </c>
      <c r="I43" s="204" t="s">
        <v>165</v>
      </c>
      <c r="J43" s="204" t="s">
        <v>178</v>
      </c>
      <c r="K43" s="204" t="s">
        <v>207</v>
      </c>
      <c r="L43" s="204" t="s">
        <v>208</v>
      </c>
      <c r="M43" s="204" t="s">
        <v>209</v>
      </c>
      <c r="N43" s="204">
        <v>5</v>
      </c>
      <c r="O43" s="204">
        <v>6</v>
      </c>
      <c r="P43" s="204">
        <v>7</v>
      </c>
      <c r="Q43" s="204">
        <v>8</v>
      </c>
      <c r="R43" s="207"/>
      <c r="S43" s="259">
        <f>COUNTA(E44:R44)</f>
        <v>0</v>
      </c>
      <c r="T43" s="259">
        <f>IF(SUM(AD43:AG44)&gt;=AH43,1,0)</f>
        <v>0</v>
      </c>
      <c r="U43" s="272"/>
      <c r="V43" s="272"/>
      <c r="W43" s="66"/>
      <c r="X43" s="2"/>
      <c r="Y43" s="3"/>
      <c r="Z43" s="3"/>
      <c r="AA43" s="199"/>
      <c r="AB43" s="66"/>
      <c r="AC43" s="66"/>
      <c r="AD43" s="265">
        <f>COUNTA(E44:G44)</f>
        <v>0</v>
      </c>
      <c r="AE43" s="265">
        <f>IF(COUNTA(H44:M44)&gt;=3,1,0)</f>
        <v>0</v>
      </c>
      <c r="AF43" s="262">
        <f>COUNTA(N44:Q44)</f>
        <v>0</v>
      </c>
      <c r="AG43" s="262"/>
      <c r="AH43" s="265">
        <v>4</v>
      </c>
    </row>
    <row r="44" spans="1:34" ht="13.5" thickBot="1">
      <c r="A44" s="276"/>
      <c r="B44" s="288"/>
      <c r="C44" s="276"/>
      <c r="D44" s="276"/>
      <c r="E44" s="208"/>
      <c r="F44" s="208"/>
      <c r="G44" s="208"/>
      <c r="H44" s="208"/>
      <c r="I44" s="208"/>
      <c r="J44" s="208"/>
      <c r="K44" s="208"/>
      <c r="L44" s="208"/>
      <c r="M44" s="208"/>
      <c r="N44" s="208"/>
      <c r="O44" s="208"/>
      <c r="P44" s="208"/>
      <c r="Q44" s="208"/>
      <c r="R44" s="211"/>
      <c r="S44" s="276"/>
      <c r="T44" s="276"/>
      <c r="U44" s="273"/>
      <c r="V44" s="273"/>
      <c r="W44" s="66"/>
      <c r="X44" s="2"/>
      <c r="Y44" s="3"/>
      <c r="Z44" s="3"/>
      <c r="AA44" s="199"/>
      <c r="AB44" s="66"/>
      <c r="AC44" s="66"/>
      <c r="AD44" s="263"/>
      <c r="AE44" s="263"/>
      <c r="AF44" s="263"/>
      <c r="AG44" s="263"/>
      <c r="AH44" s="263"/>
    </row>
    <row r="45" spans="1:34" ht="13.5" thickBot="1">
      <c r="A45" s="259">
        <f>A43+1</f>
        <v>6</v>
      </c>
      <c r="B45" s="287" t="str">
        <f>DenStatus!C29</f>
        <v>Digging in the Past</v>
      </c>
      <c r="C45" s="260">
        <v>4</v>
      </c>
      <c r="D45" s="260">
        <v>5</v>
      </c>
      <c r="E45" s="204">
        <v>1</v>
      </c>
      <c r="F45" s="204">
        <v>2</v>
      </c>
      <c r="G45" s="204" t="s">
        <v>162</v>
      </c>
      <c r="H45" s="204" t="s">
        <v>163</v>
      </c>
      <c r="I45" s="204">
        <v>4</v>
      </c>
      <c r="J45" s="205"/>
      <c r="K45" s="206"/>
      <c r="L45" s="206"/>
      <c r="M45" s="206"/>
      <c r="N45" s="206"/>
      <c r="O45" s="206"/>
      <c r="P45" s="206"/>
      <c r="Q45" s="206"/>
      <c r="R45" s="207"/>
      <c r="S45" s="259">
        <f>COUNTA(E46:R46)</f>
        <v>0</v>
      </c>
      <c r="T45" s="259">
        <f>IF(SUM(AD45:AG46)&gt;=AH45,1,0)</f>
        <v>0</v>
      </c>
      <c r="U45" s="274"/>
      <c r="V45" s="274"/>
      <c r="W45" s="66"/>
      <c r="X45" s="2"/>
      <c r="Y45" s="3"/>
      <c r="Z45" s="3"/>
      <c r="AA45" s="199"/>
      <c r="AB45" s="66"/>
      <c r="AC45" s="66"/>
      <c r="AD45" s="265">
        <f>IF(COUNTA(E46:F46)&gt;=2,1,0)</f>
        <v>0</v>
      </c>
      <c r="AE45" s="262">
        <f>IF(COUNTA(G46:H46)&gt;=1,1,0)</f>
        <v>0</v>
      </c>
      <c r="AF45" s="266">
        <f>IF(COUNTA(I46)&gt;=1,1,0)</f>
        <v>0</v>
      </c>
      <c r="AG45" s="262"/>
      <c r="AH45" s="265">
        <v>3</v>
      </c>
    </row>
    <row r="46" spans="1:34" ht="13.5" thickBot="1">
      <c r="A46" s="276"/>
      <c r="B46" s="288"/>
      <c r="C46" s="276"/>
      <c r="D46" s="276"/>
      <c r="E46" s="208"/>
      <c r="F46" s="208"/>
      <c r="G46" s="208"/>
      <c r="H46" s="208"/>
      <c r="I46" s="208"/>
      <c r="J46" s="209"/>
      <c r="K46" s="210"/>
      <c r="L46" s="210"/>
      <c r="M46" s="210"/>
      <c r="N46" s="210"/>
      <c r="O46" s="210"/>
      <c r="P46" s="210"/>
      <c r="Q46" s="210"/>
      <c r="R46" s="211"/>
      <c r="S46" s="276"/>
      <c r="T46" s="276"/>
      <c r="U46" s="273"/>
      <c r="V46" s="273"/>
      <c r="W46" s="66"/>
      <c r="X46" s="2"/>
      <c r="Y46" s="3"/>
      <c r="Z46" s="3"/>
      <c r="AA46" s="199"/>
      <c r="AB46" s="66"/>
      <c r="AC46" s="66"/>
      <c r="AD46" s="263"/>
      <c r="AE46" s="263"/>
      <c r="AF46" s="263"/>
      <c r="AG46" s="263"/>
      <c r="AH46" s="263"/>
    </row>
    <row r="47" spans="1:34" ht="13.5" thickBot="1">
      <c r="A47" s="259">
        <f>A45+1</f>
        <v>7</v>
      </c>
      <c r="B47" s="287" t="str">
        <f>DenStatus!C30</f>
        <v>Finding Your Way</v>
      </c>
      <c r="C47" s="260">
        <v>6</v>
      </c>
      <c r="D47" s="260">
        <v>6</v>
      </c>
      <c r="E47" s="204" t="s">
        <v>166</v>
      </c>
      <c r="F47" s="204" t="s">
        <v>167</v>
      </c>
      <c r="G47" s="204" t="s">
        <v>168</v>
      </c>
      <c r="H47" s="204" t="s">
        <v>169</v>
      </c>
      <c r="I47" s="204">
        <v>3</v>
      </c>
      <c r="J47" s="203">
        <v>4</v>
      </c>
      <c r="K47" s="205"/>
      <c r="L47" s="206"/>
      <c r="M47" s="206"/>
      <c r="N47" s="206"/>
      <c r="O47" s="206"/>
      <c r="P47" s="206"/>
      <c r="Q47" s="206"/>
      <c r="R47" s="207"/>
      <c r="S47" s="259">
        <f>COUNTA(E48:R48)</f>
        <v>0</v>
      </c>
      <c r="T47" s="259">
        <f>IF(SUM(AD47:AG48)&gt;=AH47,1,0)</f>
        <v>0</v>
      </c>
      <c r="U47" s="272"/>
      <c r="V47" s="272"/>
      <c r="W47" s="66"/>
      <c r="X47" s="2"/>
      <c r="Y47" s="3"/>
      <c r="Z47" s="3"/>
      <c r="AA47" s="199"/>
      <c r="AB47" s="66"/>
      <c r="AC47" s="66"/>
      <c r="AD47" s="265">
        <f>IF(COUNTA(E48:J48)&gt;=6,1,0)</f>
        <v>0</v>
      </c>
      <c r="AE47" s="262"/>
      <c r="AF47" s="262"/>
      <c r="AG47" s="262"/>
      <c r="AH47" s="265">
        <v>1</v>
      </c>
    </row>
    <row r="48" spans="1:34" ht="13.5" thickBot="1">
      <c r="A48" s="276"/>
      <c r="B48" s="288"/>
      <c r="C48" s="276"/>
      <c r="D48" s="276"/>
      <c r="E48" s="208"/>
      <c r="F48" s="208"/>
      <c r="G48" s="208"/>
      <c r="H48" s="208"/>
      <c r="I48" s="208"/>
      <c r="J48" s="208"/>
      <c r="K48" s="209"/>
      <c r="L48" s="210"/>
      <c r="M48" s="210"/>
      <c r="N48" s="210"/>
      <c r="O48" s="210"/>
      <c r="P48" s="210"/>
      <c r="Q48" s="210"/>
      <c r="R48" s="211"/>
      <c r="S48" s="276"/>
      <c r="T48" s="276"/>
      <c r="U48" s="273"/>
      <c r="V48" s="273"/>
      <c r="W48" s="66"/>
      <c r="X48" s="2"/>
      <c r="Y48" s="3"/>
      <c r="Z48" s="3"/>
      <c r="AA48" s="199"/>
      <c r="AB48" s="66"/>
      <c r="AC48" s="66"/>
      <c r="AD48" s="263"/>
      <c r="AE48" s="263"/>
      <c r="AF48" s="263"/>
      <c r="AG48" s="263"/>
      <c r="AH48" s="263"/>
    </row>
    <row r="49" spans="1:34" ht="13.5" thickBot="1">
      <c r="A49" s="259">
        <f>A47+1</f>
        <v>8</v>
      </c>
      <c r="B49" s="287" t="str">
        <f>DenStatus!C31</f>
        <v>Germs Alive!</v>
      </c>
      <c r="C49" s="260">
        <v>5</v>
      </c>
      <c r="D49" s="260">
        <v>6</v>
      </c>
      <c r="E49" s="203">
        <v>1</v>
      </c>
      <c r="F49" s="203">
        <v>2</v>
      </c>
      <c r="G49" s="203">
        <v>3</v>
      </c>
      <c r="H49" s="203">
        <v>4</v>
      </c>
      <c r="I49" s="203">
        <v>5</v>
      </c>
      <c r="J49" s="203">
        <v>6</v>
      </c>
      <c r="K49" s="205"/>
      <c r="L49" s="206"/>
      <c r="M49" s="206"/>
      <c r="N49" s="206"/>
      <c r="O49" s="206"/>
      <c r="P49" s="206"/>
      <c r="Q49" s="206"/>
      <c r="R49" s="207"/>
      <c r="S49" s="259">
        <f>COUNTA(E50:R50)</f>
        <v>0</v>
      </c>
      <c r="T49" s="259">
        <f>IF(SUM(AD49:AG50)&gt;=AH49,1,0)</f>
        <v>0</v>
      </c>
      <c r="U49" s="272"/>
      <c r="V49" s="272"/>
      <c r="W49" s="66"/>
      <c r="X49" s="2"/>
      <c r="Y49" s="3"/>
      <c r="Z49" s="3"/>
      <c r="AA49" s="199"/>
      <c r="AB49" s="66"/>
      <c r="AC49" s="66"/>
      <c r="AD49" s="265">
        <f>IF(COUNTA(E50:J50)&gt;=5,1,0)</f>
        <v>0</v>
      </c>
      <c r="AE49" s="262"/>
      <c r="AF49" s="262"/>
      <c r="AG49" s="262"/>
      <c r="AH49" s="265">
        <v>1</v>
      </c>
    </row>
    <row r="50" spans="1:34" ht="13.5" thickBot="1">
      <c r="A50" s="276"/>
      <c r="B50" s="288"/>
      <c r="C50" s="276"/>
      <c r="D50" s="276"/>
      <c r="E50" s="208"/>
      <c r="F50" s="208"/>
      <c r="G50" s="208"/>
      <c r="H50" s="208"/>
      <c r="I50" s="208"/>
      <c r="J50" s="208"/>
      <c r="K50" s="209"/>
      <c r="L50" s="210"/>
      <c r="M50" s="210"/>
      <c r="N50" s="210"/>
      <c r="O50" s="210"/>
      <c r="P50" s="210"/>
      <c r="Q50" s="210"/>
      <c r="R50" s="211"/>
      <c r="S50" s="276"/>
      <c r="T50" s="276"/>
      <c r="U50" s="273"/>
      <c r="V50" s="273"/>
      <c r="W50" s="66"/>
      <c r="X50" s="2"/>
      <c r="Y50" s="3"/>
      <c r="Z50" s="3"/>
      <c r="AA50" s="199"/>
      <c r="AB50" s="66"/>
      <c r="AC50" s="66"/>
      <c r="AD50" s="263"/>
      <c r="AE50" s="263"/>
      <c r="AF50" s="263"/>
      <c r="AG50" s="263"/>
      <c r="AH50" s="263"/>
    </row>
    <row r="51" spans="1:34" ht="13.5" thickBot="1">
      <c r="A51" s="259">
        <f>A49+1</f>
        <v>9</v>
      </c>
      <c r="B51" s="287" t="str">
        <f>DenStatus!C32</f>
        <v>Grow Something</v>
      </c>
      <c r="C51" s="260">
        <v>4</v>
      </c>
      <c r="D51" s="260">
        <v>6</v>
      </c>
      <c r="E51" s="203">
        <v>1</v>
      </c>
      <c r="F51" s="203">
        <v>2</v>
      </c>
      <c r="G51" s="203">
        <v>3</v>
      </c>
      <c r="H51" s="204" t="s">
        <v>164</v>
      </c>
      <c r="I51" s="204" t="s">
        <v>165</v>
      </c>
      <c r="J51" s="204" t="s">
        <v>178</v>
      </c>
      <c r="K51" s="205"/>
      <c r="L51" s="206"/>
      <c r="M51" s="206"/>
      <c r="N51" s="206"/>
      <c r="O51" s="206"/>
      <c r="P51" s="206"/>
      <c r="Q51" s="206"/>
      <c r="R51" s="207"/>
      <c r="S51" s="259">
        <f>COUNTA(E52:R52)</f>
        <v>0</v>
      </c>
      <c r="T51" s="259">
        <f>IF(SUM(AD51:AG52)&gt;=AH51,1,0)</f>
        <v>0</v>
      </c>
      <c r="U51" s="272"/>
      <c r="V51" s="272"/>
      <c r="W51" s="66"/>
      <c r="X51" s="2"/>
      <c r="Y51" s="3"/>
      <c r="Z51" s="3"/>
      <c r="AA51" s="199"/>
      <c r="AB51" s="66"/>
      <c r="AC51" s="66"/>
      <c r="AD51" s="265">
        <f>IF(COUNTA(E52:G52)&gt;=3,1,0)</f>
        <v>0</v>
      </c>
      <c r="AE51" s="275">
        <f>IF(COUNTA(H52:J52)&gt;=1,1,0)</f>
        <v>0</v>
      </c>
      <c r="AF51" s="262"/>
      <c r="AG51" s="262"/>
      <c r="AH51" s="265">
        <v>2</v>
      </c>
    </row>
    <row r="52" spans="1:34" ht="13.5" thickBot="1">
      <c r="A52" s="276"/>
      <c r="B52" s="288"/>
      <c r="C52" s="276"/>
      <c r="D52" s="276"/>
      <c r="E52" s="208"/>
      <c r="F52" s="208"/>
      <c r="G52" s="208"/>
      <c r="H52" s="208"/>
      <c r="I52" s="208"/>
      <c r="J52" s="208"/>
      <c r="K52" s="209"/>
      <c r="L52" s="210"/>
      <c r="M52" s="210"/>
      <c r="N52" s="210"/>
      <c r="O52" s="210"/>
      <c r="P52" s="210"/>
      <c r="Q52" s="210"/>
      <c r="R52" s="211"/>
      <c r="S52" s="276"/>
      <c r="T52" s="276"/>
      <c r="U52" s="273"/>
      <c r="V52" s="273"/>
      <c r="W52" s="66"/>
      <c r="X52" s="2"/>
      <c r="Y52" s="3"/>
      <c r="Z52" s="3"/>
      <c r="AA52" s="199"/>
      <c r="AB52" s="66"/>
      <c r="AC52" s="66"/>
      <c r="AD52" s="263"/>
      <c r="AE52" s="263"/>
      <c r="AF52" s="263"/>
      <c r="AG52" s="263"/>
      <c r="AH52" s="263"/>
    </row>
    <row r="53" spans="1:34" ht="13.5" thickBot="1">
      <c r="A53" s="259">
        <f>A51+1</f>
        <v>10</v>
      </c>
      <c r="B53" s="287" t="str">
        <f>DenStatus!C33</f>
        <v>Hometown Heroes</v>
      </c>
      <c r="C53" s="260">
        <v>4</v>
      </c>
      <c r="D53" s="260">
        <v>6</v>
      </c>
      <c r="E53" s="203">
        <v>1</v>
      </c>
      <c r="F53" s="203">
        <v>2</v>
      </c>
      <c r="G53" s="203">
        <v>3</v>
      </c>
      <c r="H53" s="204" t="s">
        <v>164</v>
      </c>
      <c r="I53" s="204" t="s">
        <v>165</v>
      </c>
      <c r="J53" s="204" t="s">
        <v>178</v>
      </c>
      <c r="K53" s="205"/>
      <c r="L53" s="206"/>
      <c r="M53" s="206"/>
      <c r="N53" s="206"/>
      <c r="O53" s="206"/>
      <c r="P53" s="206"/>
      <c r="Q53" s="206"/>
      <c r="R53" s="207"/>
      <c r="S53" s="259">
        <f>COUNTA(E54:R54)</f>
        <v>0</v>
      </c>
      <c r="T53" s="259">
        <f>IF(SUM(AD53:AG54)&gt;=AH53,1,0)</f>
        <v>0</v>
      </c>
      <c r="U53" s="272"/>
      <c r="V53" s="272"/>
      <c r="W53" s="66"/>
      <c r="X53" s="2"/>
      <c r="Y53" s="3"/>
      <c r="Z53" s="3"/>
      <c r="AA53" s="199"/>
      <c r="AB53" s="66"/>
      <c r="AC53" s="66"/>
      <c r="AD53" s="265">
        <f>IF(COUNTA(E54:G54)&gt;=3,1,0)</f>
        <v>0</v>
      </c>
      <c r="AE53" s="266">
        <f>IF(COUNTA(H54:J54)&gt;=1,1,0)</f>
        <v>0</v>
      </c>
      <c r="AF53" s="262"/>
      <c r="AG53" s="262"/>
      <c r="AH53" s="265">
        <v>2</v>
      </c>
    </row>
    <row r="54" spans="1:34" ht="13.5" thickBot="1">
      <c r="A54" s="276"/>
      <c r="B54" s="288"/>
      <c r="C54" s="276"/>
      <c r="D54" s="276"/>
      <c r="E54" s="208"/>
      <c r="F54" s="208"/>
      <c r="G54" s="208"/>
      <c r="H54" s="208"/>
      <c r="I54" s="208"/>
      <c r="J54" s="208"/>
      <c r="K54" s="209"/>
      <c r="L54" s="210"/>
      <c r="M54" s="210"/>
      <c r="N54" s="210"/>
      <c r="O54" s="210"/>
      <c r="P54" s="210"/>
      <c r="Q54" s="210"/>
      <c r="R54" s="211"/>
      <c r="S54" s="276"/>
      <c r="T54" s="276"/>
      <c r="U54" s="273"/>
      <c r="V54" s="273"/>
      <c r="W54" s="66"/>
      <c r="X54" s="2"/>
      <c r="Y54" s="3"/>
      <c r="Z54" s="3"/>
      <c r="AA54" s="199"/>
      <c r="AB54" s="66"/>
      <c r="AC54" s="66"/>
      <c r="AD54" s="263"/>
      <c r="AE54" s="263"/>
      <c r="AF54" s="263"/>
      <c r="AG54" s="263"/>
      <c r="AH54" s="263"/>
    </row>
    <row r="55" spans="1:34" ht="13.5" thickBot="1">
      <c r="A55" s="259">
        <v>11</v>
      </c>
      <c r="B55" s="287" t="str">
        <f>DenStatus!C34</f>
        <v>Motor Away</v>
      </c>
      <c r="C55" s="260">
        <v>4</v>
      </c>
      <c r="D55" s="260">
        <v>4</v>
      </c>
      <c r="E55" s="204" t="s">
        <v>166</v>
      </c>
      <c r="F55" s="204" t="s">
        <v>167</v>
      </c>
      <c r="G55" s="203">
        <v>2</v>
      </c>
      <c r="H55" s="203">
        <v>3</v>
      </c>
      <c r="I55" s="205"/>
      <c r="J55" s="206"/>
      <c r="K55" s="206"/>
      <c r="L55" s="206"/>
      <c r="M55" s="206"/>
      <c r="N55" s="206"/>
      <c r="O55" s="206"/>
      <c r="P55" s="206"/>
      <c r="Q55" s="206"/>
      <c r="R55" s="207"/>
      <c r="S55" s="259">
        <f>COUNTA(E56:R56)</f>
        <v>0</v>
      </c>
      <c r="T55" s="259">
        <f>IF(SUM(AD55:AG56)&gt;=AH55,1,0)</f>
        <v>0</v>
      </c>
      <c r="U55" s="272"/>
      <c r="V55" s="272"/>
      <c r="W55" s="66"/>
      <c r="X55" s="2"/>
      <c r="Y55" s="3"/>
      <c r="Z55" s="3"/>
      <c r="AA55" s="199"/>
      <c r="AB55" s="66"/>
      <c r="AC55" s="66"/>
      <c r="AD55" s="265">
        <f>IF(COUNTA(E56:H56)&gt;=4,1,0)</f>
        <v>0</v>
      </c>
      <c r="AE55" s="262"/>
      <c r="AF55" s="262"/>
      <c r="AG55" s="262"/>
      <c r="AH55" s="265">
        <v>1</v>
      </c>
    </row>
    <row r="56" spans="1:34" ht="13.5" thickBot="1">
      <c r="A56" s="276"/>
      <c r="B56" s="288"/>
      <c r="C56" s="276"/>
      <c r="D56" s="276"/>
      <c r="E56" s="208"/>
      <c r="F56" s="208"/>
      <c r="G56" s="208"/>
      <c r="H56" s="208"/>
      <c r="I56" s="209"/>
      <c r="J56" s="210"/>
      <c r="K56" s="210"/>
      <c r="L56" s="210"/>
      <c r="M56" s="210"/>
      <c r="N56" s="210"/>
      <c r="O56" s="210"/>
      <c r="P56" s="210"/>
      <c r="Q56" s="210"/>
      <c r="R56" s="211"/>
      <c r="S56" s="276"/>
      <c r="T56" s="276"/>
      <c r="U56" s="273"/>
      <c r="V56" s="273"/>
      <c r="W56" s="66"/>
      <c r="X56" s="2"/>
      <c r="Y56" s="3"/>
      <c r="Z56" s="3"/>
      <c r="AA56" s="199"/>
      <c r="AB56" s="66"/>
      <c r="AC56" s="66"/>
      <c r="AD56" s="263"/>
      <c r="AE56" s="263"/>
      <c r="AF56" s="263"/>
      <c r="AG56" s="263"/>
      <c r="AH56" s="263"/>
    </row>
    <row r="57" spans="1:34" ht="13.5" thickBot="1">
      <c r="A57" s="259">
        <v>12</v>
      </c>
      <c r="B57" s="287" t="str">
        <f>DenStatus!C35</f>
        <v>Paws of Skill</v>
      </c>
      <c r="C57" s="260">
        <v>4</v>
      </c>
      <c r="D57" s="260">
        <v>7</v>
      </c>
      <c r="E57" s="203">
        <v>1</v>
      </c>
      <c r="F57" s="203">
        <v>2</v>
      </c>
      <c r="G57" s="203">
        <v>3</v>
      </c>
      <c r="H57" s="203">
        <v>4</v>
      </c>
      <c r="I57" s="203">
        <v>5</v>
      </c>
      <c r="J57" s="203">
        <v>6</v>
      </c>
      <c r="K57" s="203">
        <v>7</v>
      </c>
      <c r="L57" s="205"/>
      <c r="M57" s="206"/>
      <c r="N57" s="206"/>
      <c r="O57" s="206"/>
      <c r="P57" s="206"/>
      <c r="Q57" s="206"/>
      <c r="R57" s="207"/>
      <c r="S57" s="259">
        <f>COUNTA(E58:R58)</f>
        <v>0</v>
      </c>
      <c r="T57" s="259">
        <f>IF(SUM(AD57:AG58)&gt;=AH57,1,0)</f>
        <v>0</v>
      </c>
      <c r="U57" s="272"/>
      <c r="V57" s="272"/>
      <c r="W57" s="66"/>
      <c r="X57" s="2"/>
      <c r="Y57" s="3"/>
      <c r="Z57" s="3"/>
      <c r="AA57" s="199"/>
      <c r="AB57" s="66"/>
      <c r="AC57" s="66"/>
      <c r="AD57" s="265">
        <f>IF(COUNTA(E58:H58)&gt;=4,1,0)</f>
        <v>0</v>
      </c>
      <c r="AE57" s="262"/>
      <c r="AF57" s="262"/>
      <c r="AG57" s="262"/>
      <c r="AH57" s="265">
        <v>1</v>
      </c>
    </row>
    <row r="58" spans="1:34" ht="13.5" thickBot="1">
      <c r="A58" s="276"/>
      <c r="B58" s="288"/>
      <c r="C58" s="276"/>
      <c r="D58" s="276"/>
      <c r="E58" s="208"/>
      <c r="F58" s="208"/>
      <c r="G58" s="208"/>
      <c r="H58" s="208"/>
      <c r="I58" s="208"/>
      <c r="J58" s="208"/>
      <c r="K58" s="208"/>
      <c r="L58" s="209"/>
      <c r="M58" s="210"/>
      <c r="N58" s="210"/>
      <c r="O58" s="210"/>
      <c r="P58" s="210"/>
      <c r="Q58" s="210"/>
      <c r="R58" s="211"/>
      <c r="S58" s="276"/>
      <c r="T58" s="276"/>
      <c r="U58" s="273"/>
      <c r="V58" s="273"/>
      <c r="W58" s="66"/>
      <c r="X58" s="2"/>
      <c r="Y58" s="3"/>
      <c r="Z58" s="3"/>
      <c r="AA58" s="199"/>
      <c r="AB58" s="66"/>
      <c r="AC58" s="66"/>
      <c r="AD58" s="263"/>
      <c r="AE58" s="263"/>
      <c r="AF58" s="263"/>
      <c r="AG58" s="263"/>
      <c r="AH58" s="263"/>
    </row>
    <row r="59" spans="1:34" ht="13.5" thickBot="1">
      <c r="A59" s="268">
        <v>13</v>
      </c>
      <c r="B59" s="283" t="str">
        <f>DenStatus!C36</f>
        <v>Spirit of the Water</v>
      </c>
      <c r="C59" s="281">
        <v>5</v>
      </c>
      <c r="D59" s="281">
        <v>5</v>
      </c>
      <c r="E59" s="197">
        <v>1</v>
      </c>
      <c r="F59" s="197">
        <v>2</v>
      </c>
      <c r="G59" s="197">
        <v>3</v>
      </c>
      <c r="H59" s="197">
        <v>4</v>
      </c>
      <c r="I59" s="197">
        <v>5</v>
      </c>
      <c r="J59" s="205"/>
      <c r="K59" s="78"/>
      <c r="L59" s="78"/>
      <c r="M59" s="78"/>
      <c r="N59" s="78"/>
      <c r="O59" s="78"/>
      <c r="P59" s="78"/>
      <c r="Q59" s="78"/>
      <c r="R59" s="202"/>
      <c r="S59" s="268">
        <f>COUNTA(E60:R60)</f>
        <v>0</v>
      </c>
      <c r="T59" s="268">
        <f>IF(SUM(AD59:AG60)&gt;=AH59,1,0)</f>
        <v>0</v>
      </c>
      <c r="U59" s="270"/>
      <c r="V59" s="270"/>
      <c r="W59" s="66"/>
      <c r="X59" s="2"/>
      <c r="Y59" s="3"/>
      <c r="Z59" s="3"/>
      <c r="AA59" s="199"/>
      <c r="AB59" s="66"/>
      <c r="AC59" s="66"/>
      <c r="AD59" s="265">
        <f>IF(COUNTA(E60:I60)&gt;=5,1,0)</f>
        <v>0</v>
      </c>
      <c r="AE59" s="262"/>
      <c r="AF59" s="262"/>
      <c r="AG59" s="262"/>
      <c r="AH59" s="265">
        <v>1</v>
      </c>
    </row>
    <row r="60" spans="1:34" ht="13.5" thickBot="1">
      <c r="A60" s="282"/>
      <c r="B60" s="284"/>
      <c r="C60" s="282"/>
      <c r="D60" s="269"/>
      <c r="E60" s="8"/>
      <c r="F60" s="8"/>
      <c r="G60" s="8"/>
      <c r="H60" s="8"/>
      <c r="I60" s="8"/>
      <c r="J60" s="183"/>
      <c r="K60" s="184"/>
      <c r="L60" s="184"/>
      <c r="M60" s="184"/>
      <c r="N60" s="184"/>
      <c r="O60" s="184"/>
      <c r="P60" s="184"/>
      <c r="Q60" s="184"/>
      <c r="R60" s="198"/>
      <c r="S60" s="269"/>
      <c r="T60" s="269"/>
      <c r="U60" s="271"/>
      <c r="V60" s="271"/>
      <c r="W60" s="66"/>
      <c r="X60" s="2"/>
      <c r="Y60" s="3"/>
      <c r="Z60" s="3"/>
      <c r="AA60" s="199"/>
      <c r="AB60" s="66"/>
      <c r="AC60" s="66"/>
      <c r="AD60" s="263"/>
      <c r="AE60" s="263"/>
      <c r="AF60" s="263"/>
      <c r="AG60" s="263"/>
      <c r="AH60" s="263"/>
    </row>
    <row r="61" spans="1:34" ht="13.5" thickTop="1">
      <c r="A61" s="66"/>
      <c r="B61" s="72" t="s">
        <v>91</v>
      </c>
      <c r="C61" s="73">
        <f>IF(SUM(T35:T60)&gt;=1,"X",0)</f>
        <v>0</v>
      </c>
      <c r="D61" s="227" t="s">
        <v>212</v>
      </c>
      <c r="E61" s="76"/>
      <c r="F61" s="76"/>
      <c r="G61" s="76"/>
      <c r="H61" s="76"/>
      <c r="I61" s="76"/>
      <c r="J61" s="76"/>
      <c r="K61" s="76"/>
      <c r="L61" s="76"/>
      <c r="M61" s="76"/>
      <c r="N61" s="76"/>
      <c r="O61" s="76"/>
      <c r="P61" s="76"/>
      <c r="Q61" s="76"/>
      <c r="R61" s="66"/>
      <c r="S61" s="66"/>
      <c r="T61" s="66"/>
      <c r="U61" s="200"/>
      <c r="V61" s="66"/>
      <c r="W61" s="66"/>
      <c r="X61" s="6"/>
      <c r="Y61" s="3"/>
      <c r="Z61" s="3"/>
      <c r="AA61" s="199"/>
      <c r="AB61" s="66"/>
      <c r="AC61" s="66"/>
      <c r="AD61" s="66"/>
      <c r="AE61" s="66"/>
      <c r="AF61" s="66"/>
      <c r="AG61" s="66"/>
      <c r="AH61" s="66"/>
    </row>
    <row r="62" spans="1:34">
      <c r="A62" s="66"/>
      <c r="B62" s="77"/>
      <c r="C62" s="78"/>
      <c r="D62" s="76"/>
      <c r="E62" s="76"/>
      <c r="F62" s="76"/>
      <c r="G62" s="76"/>
      <c r="H62" s="76"/>
      <c r="I62" s="76"/>
      <c r="J62" s="76"/>
      <c r="K62" s="76"/>
      <c r="L62" s="76"/>
      <c r="M62" s="76"/>
      <c r="N62" s="76"/>
      <c r="O62" s="76"/>
      <c r="P62" s="76"/>
      <c r="Q62" s="76"/>
      <c r="R62" s="66"/>
      <c r="S62" s="66"/>
      <c r="T62" s="66"/>
      <c r="U62" s="66"/>
      <c r="V62" s="66"/>
      <c r="W62" s="66"/>
      <c r="X62" s="2"/>
      <c r="Y62" s="3"/>
      <c r="Z62" s="3"/>
      <c r="AA62" s="199"/>
      <c r="AB62" s="66"/>
      <c r="AC62" s="66"/>
      <c r="AD62" s="237" t="s">
        <v>100</v>
      </c>
      <c r="AE62" s="232"/>
      <c r="AF62" s="232"/>
      <c r="AG62" s="232"/>
      <c r="AH62" s="218"/>
    </row>
    <row r="63" spans="1:34">
      <c r="A63" s="67" t="s">
        <v>107</v>
      </c>
      <c r="B63" s="66"/>
      <c r="C63" s="66"/>
      <c r="D63" s="66"/>
      <c r="E63" s="66"/>
      <c r="F63" s="66"/>
      <c r="G63" s="66"/>
      <c r="H63" s="66"/>
      <c r="I63" s="66"/>
      <c r="J63" s="66"/>
      <c r="K63" s="66"/>
      <c r="L63" s="66"/>
      <c r="M63" s="66"/>
      <c r="N63" s="66"/>
      <c r="O63" s="66"/>
      <c r="P63" s="66"/>
      <c r="Q63" s="66"/>
      <c r="R63" s="66"/>
      <c r="S63" s="66"/>
      <c r="T63" s="66"/>
      <c r="U63" s="66"/>
      <c r="V63" s="66"/>
      <c r="W63" s="66"/>
      <c r="X63" s="2"/>
      <c r="Y63" s="3"/>
      <c r="Z63" s="3"/>
      <c r="AA63" s="199"/>
      <c r="AB63" s="66"/>
      <c r="AC63" s="66"/>
      <c r="AD63" s="233" t="s">
        <v>27</v>
      </c>
      <c r="AE63" s="234"/>
      <c r="AF63" s="234"/>
      <c r="AG63" s="234"/>
      <c r="AH63" s="235"/>
    </row>
    <row r="64" spans="1:34">
      <c r="A64" s="68" t="s">
        <v>6</v>
      </c>
      <c r="B64" s="68"/>
      <c r="C64" s="68" t="s">
        <v>8</v>
      </c>
      <c r="D64" s="68"/>
      <c r="E64" s="195" t="s">
        <v>34</v>
      </c>
      <c r="F64" s="85"/>
      <c r="G64" s="85"/>
      <c r="H64" s="85"/>
      <c r="I64" s="85"/>
      <c r="J64" s="85"/>
      <c r="K64" s="85"/>
      <c r="L64" s="85"/>
      <c r="M64" s="85"/>
      <c r="N64" s="85"/>
      <c r="O64" s="85"/>
      <c r="P64" s="85"/>
      <c r="Q64" s="85"/>
      <c r="R64" s="86"/>
      <c r="S64" s="291" t="s">
        <v>5</v>
      </c>
      <c r="T64" s="292"/>
      <c r="U64" s="292"/>
      <c r="V64" s="293"/>
      <c r="W64" s="66"/>
      <c r="X64" s="2"/>
      <c r="Y64" s="3"/>
      <c r="Z64" s="3"/>
      <c r="AA64" s="199"/>
      <c r="AB64" s="66"/>
      <c r="AC64" s="66"/>
      <c r="AD64" s="91" t="s">
        <v>35</v>
      </c>
      <c r="AE64" s="91" t="s">
        <v>51</v>
      </c>
      <c r="AF64" s="112" t="s">
        <v>180</v>
      </c>
      <c r="AG64" s="112" t="s">
        <v>183</v>
      </c>
      <c r="AH64" s="91" t="s">
        <v>1</v>
      </c>
    </row>
    <row r="65" spans="1:34">
      <c r="A65" s="69" t="s">
        <v>46</v>
      </c>
      <c r="B65" s="68" t="s">
        <v>43</v>
      </c>
      <c r="C65" s="69" t="s">
        <v>49</v>
      </c>
      <c r="D65" s="70" t="s">
        <v>17</v>
      </c>
      <c r="E65" s="87">
        <v>1</v>
      </c>
      <c r="F65" s="240"/>
      <c r="G65" s="179"/>
      <c r="H65" s="179"/>
      <c r="I65" s="179"/>
      <c r="J65" s="179"/>
      <c r="K65" s="179"/>
      <c r="L65" s="179"/>
      <c r="M65" s="179"/>
      <c r="N65" s="179"/>
      <c r="O65" s="179"/>
      <c r="P65" s="179"/>
      <c r="Q65" s="179"/>
      <c r="R65" s="88"/>
      <c r="S65" s="69" t="s">
        <v>2</v>
      </c>
      <c r="T65" s="69" t="s">
        <v>32</v>
      </c>
      <c r="U65" s="69" t="s">
        <v>25</v>
      </c>
      <c r="V65" s="59" t="s">
        <v>104</v>
      </c>
      <c r="W65" s="66"/>
      <c r="X65" s="6"/>
      <c r="Y65" s="3"/>
      <c r="Z65" s="3"/>
      <c r="AA65" s="199"/>
      <c r="AB65" s="66"/>
      <c r="AC65" s="66"/>
      <c r="AD65" s="236" t="s">
        <v>52</v>
      </c>
      <c r="AE65" s="236" t="s">
        <v>52</v>
      </c>
      <c r="AF65" s="72" t="s">
        <v>52</v>
      </c>
      <c r="AG65" s="72" t="s">
        <v>52</v>
      </c>
      <c r="AH65" s="236" t="s">
        <v>53</v>
      </c>
    </row>
    <row r="66" spans="1:34">
      <c r="A66" s="69">
        <v>1</v>
      </c>
      <c r="B66" s="68" t="str">
        <f>DenStatus!C40</f>
        <v>Child Protection</v>
      </c>
      <c r="C66" s="69">
        <v>1</v>
      </c>
      <c r="D66" s="240">
        <v>1</v>
      </c>
      <c r="E66" s="7"/>
      <c r="F66" s="240"/>
      <c r="G66" s="179"/>
      <c r="H66" s="179"/>
      <c r="I66" s="179"/>
      <c r="J66" s="179"/>
      <c r="K66" s="179"/>
      <c r="L66" s="179"/>
      <c r="M66" s="179"/>
      <c r="N66" s="179"/>
      <c r="O66" s="179"/>
      <c r="P66" s="179"/>
      <c r="Q66" s="179"/>
      <c r="R66" s="88"/>
      <c r="S66" s="69">
        <f>COUNTA(E66:R66)</f>
        <v>0</v>
      </c>
      <c r="T66" s="69">
        <f>IF(SUM(AD66:AE66)&gt;=AH66,1,0)</f>
        <v>0</v>
      </c>
      <c r="U66" s="4"/>
      <c r="V66" s="4"/>
      <c r="W66" s="66"/>
      <c r="X66" s="2"/>
      <c r="Y66" s="3"/>
      <c r="Z66" s="3"/>
      <c r="AA66" s="199"/>
      <c r="AB66" s="66"/>
      <c r="AC66" s="66"/>
      <c r="AD66" s="225">
        <f>IF(S66&gt;=C66,1,0)</f>
        <v>0</v>
      </c>
      <c r="AE66" s="225"/>
      <c r="AF66" s="225"/>
      <c r="AG66" s="225"/>
      <c r="AH66" s="225">
        <v>1</v>
      </c>
    </row>
    <row r="67" spans="1:34" ht="13.5" thickBot="1">
      <c r="A67" s="69">
        <f>A66+1</f>
        <v>2</v>
      </c>
      <c r="B67" s="68" t="str">
        <f>DenStatus!C41</f>
        <v>Cyber Chip</v>
      </c>
      <c r="C67" s="69">
        <v>1</v>
      </c>
      <c r="D67" s="240">
        <v>1</v>
      </c>
      <c r="E67" s="8"/>
      <c r="F67" s="183"/>
      <c r="G67" s="184"/>
      <c r="H67" s="184"/>
      <c r="I67" s="184"/>
      <c r="J67" s="184"/>
      <c r="K67" s="184"/>
      <c r="L67" s="184"/>
      <c r="M67" s="184"/>
      <c r="N67" s="184"/>
      <c r="O67" s="184"/>
      <c r="P67" s="184"/>
      <c r="Q67" s="184"/>
      <c r="R67" s="198"/>
      <c r="S67" s="69">
        <f>COUNTA(E67:R67)</f>
        <v>0</v>
      </c>
      <c r="T67" s="69">
        <f>IF(SUM(AD67:AE67)&gt;=AH67,1,0)</f>
        <v>0</v>
      </c>
      <c r="U67" s="4"/>
      <c r="V67" s="4"/>
      <c r="W67" s="66"/>
      <c r="X67" s="2"/>
      <c r="Y67" s="3"/>
      <c r="Z67" s="3"/>
      <c r="AA67" s="199"/>
      <c r="AB67" s="66"/>
      <c r="AC67" s="66"/>
      <c r="AD67" s="225">
        <f>IF(S67&gt;=C67,1,0)</f>
        <v>0</v>
      </c>
      <c r="AE67" s="225"/>
      <c r="AF67" s="225"/>
      <c r="AG67" s="225"/>
      <c r="AH67" s="225">
        <v>1</v>
      </c>
    </row>
    <row r="68" spans="1:34" ht="13.5" thickTop="1">
      <c r="A68" s="218"/>
      <c r="B68" s="72" t="s">
        <v>108</v>
      </c>
      <c r="C68" s="73">
        <f>IF(SUM(T66:T67)&gt;=2,"X",0)</f>
        <v>0</v>
      </c>
      <c r="D68" s="227" t="s">
        <v>212</v>
      </c>
      <c r="E68" s="76"/>
      <c r="F68" s="75"/>
      <c r="G68" s="75"/>
      <c r="H68" s="75"/>
      <c r="I68" s="75"/>
      <c r="J68" s="75"/>
      <c r="K68" s="75"/>
      <c r="L68" s="75"/>
      <c r="M68" s="75"/>
      <c r="N68" s="75"/>
      <c r="O68" s="75"/>
      <c r="P68" s="75"/>
      <c r="Q68" s="75"/>
      <c r="R68" s="75"/>
      <c r="S68" s="75"/>
      <c r="T68" s="75"/>
      <c r="U68" s="5"/>
      <c r="V68" s="89"/>
      <c r="W68" s="66"/>
      <c r="X68" s="2"/>
      <c r="Y68" s="3"/>
      <c r="Z68" s="3"/>
      <c r="AA68" s="199"/>
      <c r="AB68" s="66"/>
      <c r="AC68" s="66"/>
      <c r="AD68" s="66"/>
      <c r="AE68" s="66"/>
      <c r="AF68" s="66"/>
      <c r="AG68" s="66"/>
      <c r="AH68" s="66"/>
    </row>
    <row r="69" spans="1:34">
      <c r="A69" s="66"/>
      <c r="B69" s="77"/>
      <c r="C69" s="78"/>
      <c r="D69" s="76"/>
      <c r="E69" s="76"/>
      <c r="F69" s="76"/>
      <c r="G69" s="76"/>
      <c r="H69" s="76"/>
      <c r="I69" s="76"/>
      <c r="J69" s="76"/>
      <c r="K69" s="76"/>
      <c r="L69" s="76"/>
      <c r="M69" s="76"/>
      <c r="N69" s="76"/>
      <c r="O69" s="76"/>
      <c r="P69" s="76"/>
      <c r="Q69" s="76"/>
      <c r="R69" s="66"/>
      <c r="S69" s="66"/>
      <c r="T69" s="66"/>
      <c r="U69" s="66"/>
      <c r="V69" s="66"/>
      <c r="W69" s="66"/>
      <c r="X69" s="6"/>
      <c r="Y69" s="3"/>
      <c r="Z69" s="3"/>
      <c r="AA69" s="199"/>
      <c r="AB69" s="66"/>
      <c r="AC69" s="66"/>
      <c r="AD69" s="237" t="s">
        <v>101</v>
      </c>
      <c r="AE69" s="232"/>
      <c r="AF69" s="232"/>
      <c r="AG69" s="232"/>
      <c r="AH69" s="218"/>
    </row>
    <row r="70" spans="1:34">
      <c r="A70" s="66"/>
      <c r="B70" s="58" t="s">
        <v>99</v>
      </c>
      <c r="C70" s="69">
        <f>IF(SUM(AD73:AD76)&gt;=SUM(AH73:AH76),"X",0)</f>
        <v>0</v>
      </c>
      <c r="D70" s="76"/>
      <c r="E70" s="76"/>
      <c r="F70" s="76"/>
      <c r="G70" s="76"/>
      <c r="H70" s="76"/>
      <c r="I70" s="76"/>
      <c r="J70" s="76"/>
      <c r="K70" s="76"/>
      <c r="L70" s="76"/>
      <c r="M70" s="76"/>
      <c r="N70" s="76"/>
      <c r="O70" s="76"/>
      <c r="P70" s="76"/>
      <c r="Q70" s="76"/>
      <c r="R70" s="66"/>
      <c r="S70" s="66"/>
      <c r="T70" s="66"/>
      <c r="U70" s="66"/>
      <c r="V70" s="66"/>
      <c r="W70" s="66"/>
      <c r="X70" s="6"/>
      <c r="Y70" s="3"/>
      <c r="Z70" s="3"/>
      <c r="AA70" s="199"/>
      <c r="AB70" s="66"/>
      <c r="AC70" s="66"/>
      <c r="AD70" s="233" t="s">
        <v>27</v>
      </c>
      <c r="AE70" s="234"/>
      <c r="AF70" s="234"/>
      <c r="AG70" s="234"/>
      <c r="AH70" s="235"/>
    </row>
    <row r="71" spans="1:34">
      <c r="A71" s="66"/>
      <c r="B71" s="77"/>
      <c r="C71" s="78"/>
      <c r="D71" s="76"/>
      <c r="E71" s="76"/>
      <c r="F71" s="76"/>
      <c r="G71" s="76"/>
      <c r="H71" s="76"/>
      <c r="I71" s="76"/>
      <c r="J71" s="76"/>
      <c r="K71" s="76"/>
      <c r="L71" s="76"/>
      <c r="M71" s="76"/>
      <c r="N71" s="76"/>
      <c r="O71" s="76"/>
      <c r="P71" s="76"/>
      <c r="Q71" s="76"/>
      <c r="R71" s="66"/>
      <c r="S71" s="66"/>
      <c r="T71" s="66"/>
      <c r="U71" s="66"/>
      <c r="V71" s="66"/>
      <c r="W71" s="66"/>
      <c r="X71" s="66"/>
      <c r="Y71" s="66"/>
      <c r="Z71" s="66"/>
      <c r="AA71" s="66"/>
      <c r="AB71" s="66"/>
      <c r="AC71" s="66"/>
      <c r="AD71" s="91" t="s">
        <v>35</v>
      </c>
      <c r="AE71" s="91" t="s">
        <v>51</v>
      </c>
      <c r="AF71" s="112" t="s">
        <v>180</v>
      </c>
      <c r="AG71" s="112" t="s">
        <v>183</v>
      </c>
      <c r="AH71" s="91" t="s">
        <v>1</v>
      </c>
    </row>
    <row r="72" spans="1:34">
      <c r="A72" s="66"/>
      <c r="B72" s="79"/>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236" t="s">
        <v>52</v>
      </c>
      <c r="AE72" s="236" t="s">
        <v>52</v>
      </c>
      <c r="AF72" s="72" t="s">
        <v>52</v>
      </c>
      <c r="AG72" s="72" t="s">
        <v>52</v>
      </c>
      <c r="AH72" s="236" t="s">
        <v>53</v>
      </c>
    </row>
    <row r="73" spans="1:34">
      <c r="A73" s="80"/>
      <c r="B73" s="81"/>
      <c r="C73" s="81"/>
      <c r="D73" s="81"/>
      <c r="E73" s="81"/>
      <c r="F73" s="81"/>
      <c r="G73" s="81"/>
      <c r="H73" s="81"/>
      <c r="I73" s="81"/>
      <c r="J73" s="81"/>
      <c r="K73" s="81"/>
      <c r="L73" s="81"/>
      <c r="M73" s="81"/>
      <c r="N73" s="81"/>
      <c r="O73" s="81"/>
      <c r="P73" s="81"/>
      <c r="Q73" s="66"/>
      <c r="R73" s="66"/>
      <c r="S73" s="66"/>
      <c r="T73" s="66"/>
      <c r="U73" s="66"/>
      <c r="V73" s="66"/>
      <c r="W73" s="66"/>
      <c r="X73" s="66"/>
      <c r="Y73" s="66"/>
      <c r="Z73" s="66"/>
      <c r="AA73" s="66"/>
      <c r="AB73" s="66"/>
      <c r="AC73" s="79" t="s">
        <v>18</v>
      </c>
      <c r="AD73" s="225">
        <f>IF(C13="X",1,0)</f>
        <v>0</v>
      </c>
      <c r="AE73" s="225"/>
      <c r="AF73" s="225"/>
      <c r="AG73" s="225"/>
      <c r="AH73" s="225">
        <v>1</v>
      </c>
    </row>
    <row r="74" spans="1:34">
      <c r="A74" s="81"/>
      <c r="B74" s="81"/>
      <c r="C74" s="81"/>
      <c r="D74" s="81"/>
      <c r="E74" s="81"/>
      <c r="F74" s="81"/>
      <c r="G74" s="81"/>
      <c r="H74" s="81"/>
      <c r="I74" s="81"/>
      <c r="J74" s="81"/>
      <c r="K74" s="81"/>
      <c r="L74" s="81"/>
      <c r="M74" s="81"/>
      <c r="N74" s="81"/>
      <c r="O74" s="81"/>
      <c r="P74" s="81"/>
      <c r="Q74" s="66"/>
      <c r="R74" s="66"/>
      <c r="S74" s="66"/>
      <c r="T74" s="66"/>
      <c r="U74" s="66"/>
      <c r="V74" s="66"/>
      <c r="W74" s="66"/>
      <c r="X74" s="66"/>
      <c r="Y74" s="66"/>
      <c r="Z74" s="66"/>
      <c r="AA74" s="66"/>
      <c r="AB74" s="66"/>
      <c r="AC74" s="79" t="s">
        <v>102</v>
      </c>
      <c r="AD74" s="225">
        <f>IF(C30="X",1,0)</f>
        <v>0</v>
      </c>
      <c r="AE74" s="225"/>
      <c r="AF74" s="225"/>
      <c r="AG74" s="225"/>
      <c r="AH74" s="225">
        <v>1</v>
      </c>
    </row>
    <row r="75" spans="1:34">
      <c r="A75" s="81"/>
      <c r="B75" s="81"/>
      <c r="C75" s="81"/>
      <c r="D75" s="81"/>
      <c r="E75" s="81"/>
      <c r="F75" s="81"/>
      <c r="G75" s="81"/>
      <c r="H75" s="81"/>
      <c r="I75" s="81"/>
      <c r="J75" s="81"/>
      <c r="K75" s="81"/>
      <c r="L75" s="81"/>
      <c r="M75" s="81"/>
      <c r="N75" s="81"/>
      <c r="O75" s="81"/>
      <c r="P75" s="81"/>
      <c r="Q75" s="66"/>
      <c r="R75" s="66"/>
      <c r="S75" s="66"/>
      <c r="T75" s="66"/>
      <c r="U75" s="66"/>
      <c r="V75" s="66"/>
      <c r="W75" s="66"/>
      <c r="X75" s="66"/>
      <c r="Y75" s="66"/>
      <c r="Z75" s="66"/>
      <c r="AA75" s="66"/>
      <c r="AB75" s="66"/>
      <c r="AC75" s="79" t="s">
        <v>103</v>
      </c>
      <c r="AD75" s="225">
        <f>IF(C61="X",1,0)</f>
        <v>0</v>
      </c>
      <c r="AE75" s="225"/>
      <c r="AF75" s="225"/>
      <c r="AG75" s="225"/>
      <c r="AH75" s="225">
        <v>1</v>
      </c>
    </row>
    <row r="76" spans="1:34">
      <c r="A76" s="81"/>
      <c r="B76" s="81"/>
      <c r="C76" s="78"/>
      <c r="D76" s="81"/>
      <c r="E76" s="81"/>
      <c r="F76" s="81"/>
      <c r="G76" s="81"/>
      <c r="H76" s="81"/>
      <c r="I76" s="81"/>
      <c r="J76" s="81"/>
      <c r="K76" s="81"/>
      <c r="L76" s="81"/>
      <c r="M76" s="81"/>
      <c r="N76" s="81"/>
      <c r="O76" s="81"/>
      <c r="P76" s="81"/>
      <c r="Q76" s="66"/>
      <c r="R76" s="66"/>
      <c r="S76" s="66"/>
      <c r="T76" s="66"/>
      <c r="U76" s="66"/>
      <c r="V76" s="66"/>
      <c r="W76" s="66"/>
      <c r="X76" s="66"/>
      <c r="Y76" s="66"/>
      <c r="Z76" s="66"/>
      <c r="AA76" s="66"/>
      <c r="AB76" s="66"/>
      <c r="AC76" s="79" t="s">
        <v>100</v>
      </c>
      <c r="AD76" s="225">
        <f>IF(C68="X",1,0)</f>
        <v>0</v>
      </c>
      <c r="AE76" s="225"/>
      <c r="AF76" s="225"/>
      <c r="AG76" s="225"/>
      <c r="AH76" s="225">
        <v>1</v>
      </c>
    </row>
  </sheetData>
  <sheetProtection sheet="1" objects="1" scenarios="1"/>
  <mergeCells count="251">
    <mergeCell ref="A18:A19"/>
    <mergeCell ref="B18:B19"/>
    <mergeCell ref="C18:C19"/>
    <mergeCell ref="D18:D19"/>
    <mergeCell ref="S18:S19"/>
    <mergeCell ref="S33:V33"/>
    <mergeCell ref="S4:V4"/>
    <mergeCell ref="S16:V16"/>
    <mergeCell ref="T18:T19"/>
    <mergeCell ref="U18:U19"/>
    <mergeCell ref="V18:V19"/>
    <mergeCell ref="T22:T23"/>
    <mergeCell ref="U22:U23"/>
    <mergeCell ref="V22:V23"/>
    <mergeCell ref="T26:T27"/>
    <mergeCell ref="U26:U27"/>
    <mergeCell ref="V26:V27"/>
    <mergeCell ref="T24:T25"/>
    <mergeCell ref="U24:U25"/>
    <mergeCell ref="V24:V25"/>
    <mergeCell ref="A22:A23"/>
    <mergeCell ref="B22:B23"/>
    <mergeCell ref="C22:C23"/>
    <mergeCell ref="D22:D23"/>
    <mergeCell ref="S22:S23"/>
    <mergeCell ref="A20:A21"/>
    <mergeCell ref="B20:B21"/>
    <mergeCell ref="C20:C21"/>
    <mergeCell ref="D20:D21"/>
    <mergeCell ref="S20:S21"/>
    <mergeCell ref="T20:T21"/>
    <mergeCell ref="U20:U21"/>
    <mergeCell ref="V20:V21"/>
    <mergeCell ref="A26:A27"/>
    <mergeCell ref="B26:B27"/>
    <mergeCell ref="C26:C27"/>
    <mergeCell ref="D26:D27"/>
    <mergeCell ref="S26:S27"/>
    <mergeCell ref="A24:A25"/>
    <mergeCell ref="B24:B25"/>
    <mergeCell ref="C24:C25"/>
    <mergeCell ref="D24:D25"/>
    <mergeCell ref="S24:S25"/>
    <mergeCell ref="AD35:AD36"/>
    <mergeCell ref="AE35:AE36"/>
    <mergeCell ref="AF35:AF36"/>
    <mergeCell ref="AG35:AG36"/>
    <mergeCell ref="AH35:AH36"/>
    <mergeCell ref="AD37:AD38"/>
    <mergeCell ref="A28:A29"/>
    <mergeCell ref="B28:B29"/>
    <mergeCell ref="C28:C29"/>
    <mergeCell ref="D28:D29"/>
    <mergeCell ref="S28:S29"/>
    <mergeCell ref="T28:T29"/>
    <mergeCell ref="U28:U29"/>
    <mergeCell ref="V28:V29"/>
    <mergeCell ref="T35:T36"/>
    <mergeCell ref="U35:U36"/>
    <mergeCell ref="V35:V36"/>
    <mergeCell ref="A37:A38"/>
    <mergeCell ref="B37:B38"/>
    <mergeCell ref="C37:C38"/>
    <mergeCell ref="D37:D38"/>
    <mergeCell ref="S37:S38"/>
    <mergeCell ref="T37:T38"/>
    <mergeCell ref="U37:U38"/>
    <mergeCell ref="V37:V38"/>
    <mergeCell ref="A35:A36"/>
    <mergeCell ref="B35:B36"/>
    <mergeCell ref="C35:C36"/>
    <mergeCell ref="D35:D36"/>
    <mergeCell ref="S35:S36"/>
    <mergeCell ref="AG43:AG44"/>
    <mergeCell ref="AH43:AH44"/>
    <mergeCell ref="AD45:AD46"/>
    <mergeCell ref="T39:T40"/>
    <mergeCell ref="U39:U40"/>
    <mergeCell ref="V39:V40"/>
    <mergeCell ref="A41:A42"/>
    <mergeCell ref="B41:B42"/>
    <mergeCell ref="C41:C42"/>
    <mergeCell ref="D41:D42"/>
    <mergeCell ref="S41:S42"/>
    <mergeCell ref="T41:T42"/>
    <mergeCell ref="U41:U42"/>
    <mergeCell ref="V41:V42"/>
    <mergeCell ref="A39:A40"/>
    <mergeCell ref="B39:B40"/>
    <mergeCell ref="C39:C40"/>
    <mergeCell ref="D39:D40"/>
    <mergeCell ref="S39:S40"/>
    <mergeCell ref="AD41:AD42"/>
    <mergeCell ref="AE41:AE42"/>
    <mergeCell ref="AF41:AF42"/>
    <mergeCell ref="AG41:AG42"/>
    <mergeCell ref="AH41:AH42"/>
    <mergeCell ref="AD49:AD50"/>
    <mergeCell ref="AE49:AE50"/>
    <mergeCell ref="AF49:AF50"/>
    <mergeCell ref="AG49:AG50"/>
    <mergeCell ref="AH49:AH50"/>
    <mergeCell ref="T43:T44"/>
    <mergeCell ref="U43:U44"/>
    <mergeCell ref="V43:V44"/>
    <mergeCell ref="AD43:AD44"/>
    <mergeCell ref="AE43:AE44"/>
    <mergeCell ref="AF43:AF44"/>
    <mergeCell ref="T47:T48"/>
    <mergeCell ref="U47:U48"/>
    <mergeCell ref="V47:V48"/>
    <mergeCell ref="AE45:AE46"/>
    <mergeCell ref="AF45:AF46"/>
    <mergeCell ref="AG45:AG46"/>
    <mergeCell ref="AH45:AH46"/>
    <mergeCell ref="A45:A46"/>
    <mergeCell ref="B45:B46"/>
    <mergeCell ref="C45:C46"/>
    <mergeCell ref="D45:D46"/>
    <mergeCell ref="S45:S46"/>
    <mergeCell ref="T45:T46"/>
    <mergeCell ref="U45:U46"/>
    <mergeCell ref="V45:V46"/>
    <mergeCell ref="A43:A44"/>
    <mergeCell ref="B43:B44"/>
    <mergeCell ref="C43:C44"/>
    <mergeCell ref="D43:D44"/>
    <mergeCell ref="S43:S44"/>
    <mergeCell ref="A49:A50"/>
    <mergeCell ref="B49:B50"/>
    <mergeCell ref="C49:C50"/>
    <mergeCell ref="D49:D50"/>
    <mergeCell ref="S49:S50"/>
    <mergeCell ref="T49:T50"/>
    <mergeCell ref="U49:U50"/>
    <mergeCell ref="V49:V50"/>
    <mergeCell ref="A47:A48"/>
    <mergeCell ref="B47:B48"/>
    <mergeCell ref="C47:C48"/>
    <mergeCell ref="D47:D48"/>
    <mergeCell ref="S47:S48"/>
    <mergeCell ref="AG57:AG58"/>
    <mergeCell ref="AH57:AH58"/>
    <mergeCell ref="T51:T52"/>
    <mergeCell ref="U51:U52"/>
    <mergeCell ref="V51:V52"/>
    <mergeCell ref="A53:A54"/>
    <mergeCell ref="B53:B54"/>
    <mergeCell ref="C53:C54"/>
    <mergeCell ref="D53:D54"/>
    <mergeCell ref="S53:S54"/>
    <mergeCell ref="T53:T54"/>
    <mergeCell ref="U53:U54"/>
    <mergeCell ref="V53:V54"/>
    <mergeCell ref="A51:A52"/>
    <mergeCell ref="B51:B52"/>
    <mergeCell ref="C51:C52"/>
    <mergeCell ref="D51:D52"/>
    <mergeCell ref="S51:S52"/>
    <mergeCell ref="AD51:AD52"/>
    <mergeCell ref="AE51:AE52"/>
    <mergeCell ref="AF51:AF52"/>
    <mergeCell ref="AG51:AG52"/>
    <mergeCell ref="AH51:AH52"/>
    <mergeCell ref="AD53:AD54"/>
    <mergeCell ref="AD59:AD60"/>
    <mergeCell ref="AE59:AE60"/>
    <mergeCell ref="AF59:AF60"/>
    <mergeCell ref="AG59:AG60"/>
    <mergeCell ref="AH59:AH60"/>
    <mergeCell ref="T55:T56"/>
    <mergeCell ref="U55:U56"/>
    <mergeCell ref="V55:V56"/>
    <mergeCell ref="A57:A58"/>
    <mergeCell ref="B57:B58"/>
    <mergeCell ref="C57:C58"/>
    <mergeCell ref="D57:D58"/>
    <mergeCell ref="S57:S58"/>
    <mergeCell ref="T57:T58"/>
    <mergeCell ref="U57:U58"/>
    <mergeCell ref="V57:V58"/>
    <mergeCell ref="A55:A56"/>
    <mergeCell ref="B55:B56"/>
    <mergeCell ref="C55:C56"/>
    <mergeCell ref="D55:D56"/>
    <mergeCell ref="S55:S56"/>
    <mergeCell ref="AD57:AD58"/>
    <mergeCell ref="AE57:AE58"/>
    <mergeCell ref="AF57:AF58"/>
    <mergeCell ref="T59:T60"/>
    <mergeCell ref="U59:U60"/>
    <mergeCell ref="V59:V60"/>
    <mergeCell ref="S64:V64"/>
    <mergeCell ref="A59:A60"/>
    <mergeCell ref="B59:B60"/>
    <mergeCell ref="C59:C60"/>
    <mergeCell ref="D59:D60"/>
    <mergeCell ref="S59:S60"/>
    <mergeCell ref="AE37:AE38"/>
    <mergeCell ref="AF37:AF38"/>
    <mergeCell ref="AG37:AG38"/>
    <mergeCell ref="AH37:AH38"/>
    <mergeCell ref="AD39:AD40"/>
    <mergeCell ref="AE39:AE40"/>
    <mergeCell ref="AF39:AF40"/>
    <mergeCell ref="AG39:AG40"/>
    <mergeCell ref="AH39:AH40"/>
    <mergeCell ref="AD55:AD56"/>
    <mergeCell ref="AE55:AE56"/>
    <mergeCell ref="AF55:AF56"/>
    <mergeCell ref="AG55:AG56"/>
    <mergeCell ref="AH55:AH56"/>
    <mergeCell ref="AD47:AD48"/>
    <mergeCell ref="AE47:AE48"/>
    <mergeCell ref="AF47:AF48"/>
    <mergeCell ref="AG47:AG48"/>
    <mergeCell ref="AH47:AH48"/>
    <mergeCell ref="AE53:AE54"/>
    <mergeCell ref="AF53:AF54"/>
    <mergeCell ref="AG53:AG54"/>
    <mergeCell ref="AH53:AH54"/>
    <mergeCell ref="AD18:AD19"/>
    <mergeCell ref="AE18:AE19"/>
    <mergeCell ref="AF18:AF19"/>
    <mergeCell ref="AG18:AG19"/>
    <mergeCell ref="AH18:AH19"/>
    <mergeCell ref="AD20:AD21"/>
    <mergeCell ref="AE20:AE21"/>
    <mergeCell ref="AF20:AF21"/>
    <mergeCell ref="AG20:AG21"/>
    <mergeCell ref="AH20:AH21"/>
    <mergeCell ref="AD22:AD23"/>
    <mergeCell ref="AE22:AE23"/>
    <mergeCell ref="AF22:AF23"/>
    <mergeCell ref="AG22:AG23"/>
    <mergeCell ref="AH22:AH23"/>
    <mergeCell ref="AD24:AD25"/>
    <mergeCell ref="AE24:AE25"/>
    <mergeCell ref="AF24:AF25"/>
    <mergeCell ref="AG24:AG25"/>
    <mergeCell ref="AH24:AH25"/>
    <mergeCell ref="AD26:AD27"/>
    <mergeCell ref="AE26:AE27"/>
    <mergeCell ref="AF26:AF27"/>
    <mergeCell ref="AG26:AG27"/>
    <mergeCell ref="AH26:AH27"/>
    <mergeCell ref="AD28:AD29"/>
    <mergeCell ref="AE28:AE29"/>
    <mergeCell ref="AF28:AF29"/>
    <mergeCell ref="AG28:AG29"/>
    <mergeCell ref="AH28:AH29"/>
  </mergeCells>
  <conditionalFormatting sqref="R29:R38 I32:J32 J34 I29:K29 E23:J23 E19:I19 R40:R41 E36:J36 E38:J38 R47:R48 E29:H32 E40:K40 E21:H21 R6:R12 C13 K22:L22 R18:R23 E6:E12 E48">
    <cfRule type="cellIs" dxfId="214" priority="31" stopIfTrue="1" operator="greaterThan">
      <formula>0</formula>
    </cfRule>
  </conditionalFormatting>
  <conditionalFormatting sqref="C42">
    <cfRule type="cellIs" dxfId="213" priority="30" stopIfTrue="1" operator="greaterThanOrEqual">
      <formula>1</formula>
    </cfRule>
  </conditionalFormatting>
  <conditionalFormatting sqref="R29:R38 I32:J32 J34 I29:K29 E23:J23 E19:I19 R40:R41 E36:J36 E38:J38 R47:R48 E29:H32 E40:K40 E21:H21 R6:R12 C13 K22:L22 R18:R23 E6:E12 E48">
    <cfRule type="cellIs" dxfId="212" priority="29" stopIfTrue="1" operator="greaterThan">
      <formula>0</formula>
    </cfRule>
  </conditionalFormatting>
  <conditionalFormatting sqref="C42">
    <cfRule type="cellIs" dxfId="211" priority="28" stopIfTrue="1" operator="greaterThanOrEqual">
      <formula>1</formula>
    </cfRule>
  </conditionalFormatting>
  <conditionalFormatting sqref="C76 E42:J42 E25:H25 E46:J46 E54:J54 E27:L27 C70 T66:T67 E66:E67 C68 C30 C13 E19:M19 E29:J29 E6:E12 E21:N21 E23:J23 E36:K36 E38:H38 E40:H40 E44:F44 E48:I48 E52:I52 E60:J60 E50:J50 E56:G56 E58:K58 T6:T12">
    <cfRule type="cellIs" dxfId="210" priority="27" stopIfTrue="1" operator="greaterThan">
      <formula>0</formula>
    </cfRule>
  </conditionalFormatting>
  <conditionalFormatting sqref="C61:C63 C68:C71">
    <cfRule type="cellIs" dxfId="209" priority="26" stopIfTrue="1" operator="greaterThanOrEqual">
      <formula>1</formula>
    </cfRule>
  </conditionalFormatting>
  <conditionalFormatting sqref="I38:M38">
    <cfRule type="cellIs" dxfId="208" priority="25" stopIfTrue="1" operator="greaterThan">
      <formula>0</formula>
    </cfRule>
  </conditionalFormatting>
  <conditionalFormatting sqref="I40:R40">
    <cfRule type="cellIs" dxfId="207" priority="24" stopIfTrue="1" operator="greaterThan">
      <formula>0</formula>
    </cfRule>
  </conditionalFormatting>
  <conditionalFormatting sqref="G44:M44">
    <cfRule type="cellIs" dxfId="206" priority="23" stopIfTrue="1" operator="greaterThan">
      <formula>0</formula>
    </cfRule>
  </conditionalFormatting>
  <conditionalFormatting sqref="J48:K48">
    <cfRule type="cellIs" dxfId="205" priority="22" stopIfTrue="1" operator="greaterThan">
      <formula>0</formula>
    </cfRule>
  </conditionalFormatting>
  <conditionalFormatting sqref="J52">
    <cfRule type="cellIs" dxfId="204" priority="21" stopIfTrue="1" operator="greaterThan">
      <formula>0</formula>
    </cfRule>
  </conditionalFormatting>
  <conditionalFormatting sqref="H56">
    <cfRule type="cellIs" dxfId="203" priority="20" stopIfTrue="1" operator="greaterThan">
      <formula>0</formula>
    </cfRule>
  </conditionalFormatting>
  <conditionalFormatting sqref="T18:T29">
    <cfRule type="cellIs" dxfId="202" priority="19" operator="greaterThan">
      <formula>0</formula>
    </cfRule>
  </conditionalFormatting>
  <conditionalFormatting sqref="T35:T60">
    <cfRule type="cellIs" dxfId="201" priority="18" operator="greaterThan">
      <formula>0</formula>
    </cfRule>
  </conditionalFormatting>
  <conditionalFormatting sqref="C76 E42:J42 E25:H25 E46:J46 E54:J54 E27:L27 C70 T66:T67 E66:E67 C68 C30 C13 E19:M19 E29:J29 E6:E12 E21:N21 E23:J23 E36:K36 E60:J60 E50:J50 E58:K58 T6:T12 E38:M38 E40:R40 E44:M44 E48:K48 E52:J52 E56:H56">
    <cfRule type="cellIs" dxfId="200" priority="17" stopIfTrue="1" operator="greaterThan">
      <formula>0</formula>
    </cfRule>
  </conditionalFormatting>
  <conditionalFormatting sqref="C61:C63 C68:C71">
    <cfRule type="cellIs" dxfId="199" priority="16" stopIfTrue="1" operator="greaterThanOrEqual">
      <formula>1</formula>
    </cfRule>
  </conditionalFormatting>
  <conditionalFormatting sqref="T18:T29 T35:T60">
    <cfRule type="cellIs" dxfId="198" priority="15"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197" priority="14" stopIfTrue="1" operator="greaterThan">
      <formula>0</formula>
    </cfRule>
  </conditionalFormatting>
  <conditionalFormatting sqref="C61:C63 C68:C71">
    <cfRule type="cellIs" dxfId="196" priority="13" stopIfTrue="1" operator="greaterThanOrEqual">
      <formula>1</formula>
    </cfRule>
  </conditionalFormatting>
  <conditionalFormatting sqref="T18:T29 T35:T60">
    <cfRule type="cellIs" dxfId="195" priority="12" operator="greaterThan">
      <formula>0</formula>
    </cfRule>
  </conditionalFormatting>
  <conditionalFormatting sqref="N44">
    <cfRule type="cellIs" dxfId="194" priority="11" stopIfTrue="1" operator="greaterThan">
      <formula>0</formula>
    </cfRule>
  </conditionalFormatting>
  <conditionalFormatting sqref="O44">
    <cfRule type="cellIs" dxfId="193" priority="10" stopIfTrue="1" operator="greaterThan">
      <formula>0</formula>
    </cfRule>
  </conditionalFormatting>
  <conditionalFormatting sqref="P44">
    <cfRule type="cellIs" dxfId="192" priority="9" stopIfTrue="1" operator="greaterThan">
      <formula>0</formula>
    </cfRule>
  </conditionalFormatting>
  <conditionalFormatting sqref="Q44">
    <cfRule type="cellIs" dxfId="191" priority="8" stopIfTrue="1"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190" priority="7" stopIfTrue="1" operator="greaterThan">
      <formula>0</formula>
    </cfRule>
  </conditionalFormatting>
  <conditionalFormatting sqref="C61:C63 C68:C71">
    <cfRule type="cellIs" dxfId="189" priority="6" stopIfTrue="1" operator="greaterThanOrEqual">
      <formula>1</formula>
    </cfRule>
  </conditionalFormatting>
  <conditionalFormatting sqref="T18:T29 T35:T60">
    <cfRule type="cellIs" dxfId="188" priority="5" operator="greaterThan">
      <formula>0</formula>
    </cfRule>
  </conditionalFormatting>
  <conditionalFormatting sqref="N44">
    <cfRule type="cellIs" dxfId="187" priority="4" stopIfTrue="1" operator="greaterThan">
      <formula>0</formula>
    </cfRule>
  </conditionalFormatting>
  <conditionalFormatting sqref="O44">
    <cfRule type="cellIs" dxfId="186" priority="3" stopIfTrue="1" operator="greaterThan">
      <formula>0</formula>
    </cfRule>
  </conditionalFormatting>
  <conditionalFormatting sqref="P44">
    <cfRule type="cellIs" dxfId="185" priority="2" stopIfTrue="1" operator="greaterThan">
      <formula>0</formula>
    </cfRule>
  </conditionalFormatting>
  <conditionalFormatting sqref="Q44">
    <cfRule type="cellIs" dxfId="184" priority="1" stopIfTrue="1" operator="greaterThan">
      <formula>0</formula>
    </cfRule>
  </conditionalFormatting>
  <pageMargins left="0.5" right="0.5" top="0.5" bottom="0.5" header="0.3" footer="0.3"/>
  <pageSetup scale="59" orientation="portrait" horizontalDpi="360" verticalDpi="36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AI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21.140625" style="9" bestFit="1" customWidth="1"/>
    <col min="3" max="3" width="6.7109375" style="9" customWidth="1"/>
    <col min="4" max="4" width="5.28515625" style="9" customWidth="1"/>
    <col min="5" max="18" width="3.7109375" style="9" customWidth="1"/>
    <col min="19" max="19" width="8" style="9" customWidth="1"/>
    <col min="20" max="20" width="7" style="9" customWidth="1"/>
    <col min="21" max="22" width="9.140625" style="9"/>
    <col min="23" max="23" width="4.7109375" style="9" customWidth="1"/>
    <col min="24" max="16384" width="9.140625" style="9"/>
  </cols>
  <sheetData>
    <row r="1" spans="1:34">
      <c r="A1" s="66" t="s">
        <v>45</v>
      </c>
      <c r="B1" s="1" t="s">
        <v>35</v>
      </c>
      <c r="C1" s="66"/>
      <c r="D1" s="66"/>
      <c r="E1" s="66"/>
      <c r="F1" s="66" t="s">
        <v>39</v>
      </c>
      <c r="G1" s="66"/>
      <c r="H1" s="10"/>
      <c r="I1" s="79" t="s">
        <v>156</v>
      </c>
      <c r="J1" s="66"/>
      <c r="K1" s="66"/>
      <c r="L1" s="66"/>
      <c r="M1" s="66"/>
      <c r="N1" s="66"/>
      <c r="O1" s="66"/>
      <c r="P1" s="66"/>
      <c r="Q1" s="66"/>
      <c r="R1" s="76"/>
      <c r="S1" s="66"/>
      <c r="T1" s="66"/>
      <c r="U1" s="66"/>
      <c r="V1" s="66"/>
      <c r="W1" s="66"/>
      <c r="X1" s="66"/>
      <c r="Y1" s="66"/>
      <c r="Z1" s="66"/>
      <c r="AA1" s="66"/>
      <c r="AB1" s="66"/>
      <c r="AC1" s="11" t="s">
        <v>105</v>
      </c>
      <c r="AD1" s="11"/>
      <c r="AE1" s="12"/>
      <c r="AF1" s="12"/>
      <c r="AG1" s="12"/>
      <c r="AH1" s="12"/>
    </row>
    <row r="2" spans="1:34">
      <c r="A2" s="66"/>
      <c r="B2" s="1" t="s">
        <v>40</v>
      </c>
      <c r="C2" s="66"/>
      <c r="D2" s="66"/>
      <c r="E2" s="66"/>
      <c r="F2" s="66"/>
      <c r="G2" s="66"/>
      <c r="H2" s="66"/>
      <c r="I2" s="66"/>
      <c r="J2" s="66"/>
      <c r="K2" s="66"/>
      <c r="L2" s="66"/>
      <c r="M2" s="66"/>
      <c r="N2" s="66"/>
      <c r="O2" s="66"/>
      <c r="P2" s="66"/>
      <c r="Q2" s="66"/>
      <c r="R2" s="66"/>
      <c r="S2" s="66"/>
      <c r="T2" s="82" t="s">
        <v>13</v>
      </c>
      <c r="U2" s="83">
        <f>DenStatus!C2</f>
        <v>40466</v>
      </c>
      <c r="V2" s="83"/>
      <c r="W2" s="66"/>
      <c r="X2" s="66"/>
      <c r="Y2" s="66"/>
      <c r="Z2" s="66"/>
      <c r="AA2" s="66"/>
      <c r="AB2" s="66"/>
      <c r="AC2" s="66"/>
      <c r="AD2" s="231" t="s">
        <v>18</v>
      </c>
      <c r="AE2" s="232"/>
      <c r="AF2" s="232"/>
      <c r="AG2" s="232"/>
      <c r="AH2" s="218"/>
    </row>
    <row r="3" spans="1:34">
      <c r="A3" s="67" t="s">
        <v>106</v>
      </c>
      <c r="B3" s="66"/>
      <c r="C3" s="66"/>
      <c r="D3" s="66"/>
      <c r="E3" s="66"/>
      <c r="F3" s="66"/>
      <c r="G3" s="66"/>
      <c r="H3" s="66"/>
      <c r="I3" s="66"/>
      <c r="J3" s="66"/>
      <c r="K3" s="66"/>
      <c r="L3" s="66"/>
      <c r="M3" s="66"/>
      <c r="N3" s="66"/>
      <c r="O3" s="66"/>
      <c r="P3" s="66"/>
      <c r="Q3" s="66"/>
      <c r="R3" s="66"/>
      <c r="S3" s="66"/>
      <c r="T3" s="66"/>
      <c r="U3" s="66"/>
      <c r="V3" s="66"/>
      <c r="W3" s="66"/>
      <c r="X3" s="32" t="s">
        <v>9</v>
      </c>
      <c r="Y3" s="33"/>
      <c r="Z3" s="33"/>
      <c r="AA3" s="31" t="s">
        <v>25</v>
      </c>
      <c r="AB3" s="66"/>
      <c r="AC3" s="66"/>
      <c r="AD3" s="233" t="s">
        <v>27</v>
      </c>
      <c r="AE3" s="234"/>
      <c r="AF3" s="234"/>
      <c r="AG3" s="234"/>
      <c r="AH3" s="235"/>
    </row>
    <row r="4" spans="1:34">
      <c r="A4" s="68" t="s">
        <v>6</v>
      </c>
      <c r="B4" s="68"/>
      <c r="C4" s="68" t="s">
        <v>8</v>
      </c>
      <c r="D4" s="68"/>
      <c r="E4" s="195" t="s">
        <v>34</v>
      </c>
      <c r="F4" s="85"/>
      <c r="G4" s="85"/>
      <c r="H4" s="85"/>
      <c r="I4" s="85"/>
      <c r="J4" s="85"/>
      <c r="K4" s="85"/>
      <c r="L4" s="85"/>
      <c r="M4" s="85"/>
      <c r="N4" s="85"/>
      <c r="O4" s="85"/>
      <c r="P4" s="85"/>
      <c r="Q4" s="85"/>
      <c r="R4" s="86"/>
      <c r="S4" s="291" t="s">
        <v>5</v>
      </c>
      <c r="T4" s="292"/>
      <c r="U4" s="292"/>
      <c r="V4" s="293"/>
      <c r="W4" s="66"/>
      <c r="X4" s="238" t="s">
        <v>204</v>
      </c>
      <c r="Y4" s="3"/>
      <c r="Z4" s="3"/>
      <c r="AA4" s="199">
        <v>37429</v>
      </c>
      <c r="AB4" s="66"/>
      <c r="AC4" s="66"/>
      <c r="AD4" s="91" t="s">
        <v>35</v>
      </c>
      <c r="AE4" s="91" t="s">
        <v>51</v>
      </c>
      <c r="AF4" s="112" t="s">
        <v>180</v>
      </c>
      <c r="AG4" s="112" t="s">
        <v>181</v>
      </c>
      <c r="AH4" s="91" t="s">
        <v>1</v>
      </c>
    </row>
    <row r="5" spans="1:34">
      <c r="A5" s="69" t="s">
        <v>46</v>
      </c>
      <c r="B5" s="68" t="s">
        <v>43</v>
      </c>
      <c r="C5" s="69" t="s">
        <v>49</v>
      </c>
      <c r="D5" s="70" t="s">
        <v>17</v>
      </c>
      <c r="E5" s="87">
        <v>1</v>
      </c>
      <c r="F5" s="240"/>
      <c r="G5" s="179"/>
      <c r="H5" s="179"/>
      <c r="I5" s="179"/>
      <c r="J5" s="179"/>
      <c r="K5" s="179"/>
      <c r="L5" s="179"/>
      <c r="M5" s="179"/>
      <c r="N5" s="179"/>
      <c r="O5" s="179"/>
      <c r="P5" s="179"/>
      <c r="Q5" s="179"/>
      <c r="R5" s="88"/>
      <c r="S5" s="69" t="s">
        <v>2</v>
      </c>
      <c r="T5" s="69" t="s">
        <v>32</v>
      </c>
      <c r="U5" s="69" t="s">
        <v>25</v>
      </c>
      <c r="V5" s="59" t="s">
        <v>104</v>
      </c>
      <c r="W5" s="66"/>
      <c r="X5" s="238" t="s">
        <v>205</v>
      </c>
      <c r="Y5" s="3"/>
      <c r="Z5" s="3"/>
      <c r="AA5" s="199">
        <v>37429</v>
      </c>
      <c r="AB5" s="66"/>
      <c r="AC5" s="66"/>
      <c r="AD5" s="236" t="s">
        <v>52</v>
      </c>
      <c r="AE5" s="236" t="s">
        <v>52</v>
      </c>
      <c r="AF5" s="72" t="s">
        <v>52</v>
      </c>
      <c r="AG5" s="72" t="s">
        <v>52</v>
      </c>
      <c r="AH5" s="236" t="s">
        <v>53</v>
      </c>
    </row>
    <row r="6" spans="1:34">
      <c r="A6" s="69">
        <v>1</v>
      </c>
      <c r="B6" s="68" t="str">
        <f>DenStatus!C5</f>
        <v>Scout Oath</v>
      </c>
      <c r="C6" s="69">
        <v>1</v>
      </c>
      <c r="D6" s="240">
        <v>1</v>
      </c>
      <c r="E6" s="7"/>
      <c r="F6" s="240"/>
      <c r="G6" s="179"/>
      <c r="H6" s="179"/>
      <c r="I6" s="179"/>
      <c r="J6" s="179"/>
      <c r="K6" s="179"/>
      <c r="L6" s="179"/>
      <c r="M6" s="179"/>
      <c r="N6" s="179"/>
      <c r="O6" s="179"/>
      <c r="P6" s="179"/>
      <c r="Q6" s="179"/>
      <c r="R6" s="88"/>
      <c r="S6" s="69">
        <f t="shared" ref="S6:S12" si="0">COUNTA(E6:R6)</f>
        <v>0</v>
      </c>
      <c r="T6" s="69">
        <f>IF(SUM(AD6:AG6)&gt;=AH6,1,0)</f>
        <v>0</v>
      </c>
      <c r="U6" s="199"/>
      <c r="V6" s="199"/>
      <c r="W6" s="66"/>
      <c r="X6" s="2"/>
      <c r="Y6" s="3"/>
      <c r="Z6" s="3"/>
      <c r="AA6" s="199"/>
      <c r="AB6" s="66"/>
      <c r="AC6" s="66"/>
      <c r="AD6" s="225">
        <f t="shared" ref="AD6:AD12" si="1">IF(S6&gt;=C6,1,0)</f>
        <v>0</v>
      </c>
      <c r="AE6" s="225"/>
      <c r="AF6" s="225"/>
      <c r="AG6" s="225"/>
      <c r="AH6" s="225">
        <v>1</v>
      </c>
    </row>
    <row r="7" spans="1:34">
      <c r="A7" s="69">
        <f t="shared" ref="A7:A12" si="2">A6+1</f>
        <v>2</v>
      </c>
      <c r="B7" s="68" t="str">
        <f>DenStatus!C6</f>
        <v>Scout Law</v>
      </c>
      <c r="C7" s="69">
        <v>1</v>
      </c>
      <c r="D7" s="240">
        <v>1</v>
      </c>
      <c r="E7" s="7"/>
      <c r="F7" s="240"/>
      <c r="G7" s="179"/>
      <c r="H7" s="179"/>
      <c r="I7" s="179"/>
      <c r="J7" s="115"/>
      <c r="K7" s="179"/>
      <c r="L7" s="179"/>
      <c r="M7" s="179"/>
      <c r="N7" s="179"/>
      <c r="O7" s="179"/>
      <c r="P7" s="179"/>
      <c r="Q7" s="179"/>
      <c r="R7" s="88"/>
      <c r="S7" s="69">
        <f t="shared" si="0"/>
        <v>0</v>
      </c>
      <c r="T7" s="69">
        <f t="shared" ref="T7:T12" si="3">IF(SUM(AD7:AG7)&gt;=AH7,1,0)</f>
        <v>0</v>
      </c>
      <c r="U7" s="199"/>
      <c r="V7" s="199"/>
      <c r="W7" s="66"/>
      <c r="X7" s="2"/>
      <c r="Y7" s="3"/>
      <c r="Z7" s="3"/>
      <c r="AA7" s="199"/>
      <c r="AB7" s="66"/>
      <c r="AC7" s="66"/>
      <c r="AD7" s="225">
        <f t="shared" si="1"/>
        <v>0</v>
      </c>
      <c r="AE7" s="225"/>
      <c r="AF7" s="225"/>
      <c r="AG7" s="225"/>
      <c r="AH7" s="225">
        <v>1</v>
      </c>
    </row>
    <row r="8" spans="1:34">
      <c r="A8" s="69">
        <f t="shared" si="2"/>
        <v>3</v>
      </c>
      <c r="B8" s="68" t="str">
        <f>DenStatus!C7</f>
        <v>Cub Scout Sign</v>
      </c>
      <c r="C8" s="69">
        <v>1</v>
      </c>
      <c r="D8" s="240">
        <v>1</v>
      </c>
      <c r="E8" s="7"/>
      <c r="F8" s="240"/>
      <c r="G8" s="179"/>
      <c r="H8" s="179"/>
      <c r="I8" s="179"/>
      <c r="J8" s="179"/>
      <c r="K8" s="179"/>
      <c r="L8" s="179"/>
      <c r="M8" s="179"/>
      <c r="N8" s="179"/>
      <c r="O8" s="179"/>
      <c r="P8" s="179"/>
      <c r="Q8" s="179"/>
      <c r="R8" s="88"/>
      <c r="S8" s="69">
        <f t="shared" si="0"/>
        <v>0</v>
      </c>
      <c r="T8" s="69">
        <f t="shared" si="3"/>
        <v>0</v>
      </c>
      <c r="U8" s="199"/>
      <c r="V8" s="199"/>
      <c r="W8" s="66"/>
      <c r="X8" s="2"/>
      <c r="Y8" s="3"/>
      <c r="Z8" s="3"/>
      <c r="AA8" s="199"/>
      <c r="AB8" s="66"/>
      <c r="AC8" s="66"/>
      <c r="AD8" s="225">
        <f t="shared" si="1"/>
        <v>0</v>
      </c>
      <c r="AE8" s="225"/>
      <c r="AF8" s="225"/>
      <c r="AG8" s="225"/>
      <c r="AH8" s="225">
        <v>1</v>
      </c>
    </row>
    <row r="9" spans="1:34">
      <c r="A9" s="69">
        <f t="shared" si="2"/>
        <v>4</v>
      </c>
      <c r="B9" s="68" t="str">
        <f>DenStatus!C8</f>
        <v>Cub Scout Handshake</v>
      </c>
      <c r="C9" s="69">
        <v>1</v>
      </c>
      <c r="D9" s="240">
        <v>1</v>
      </c>
      <c r="E9" s="7"/>
      <c r="F9" s="240"/>
      <c r="G9" s="179"/>
      <c r="H9" s="179"/>
      <c r="I9" s="179"/>
      <c r="J9" s="179"/>
      <c r="K9" s="179"/>
      <c r="L9" s="179"/>
      <c r="M9" s="179"/>
      <c r="N9" s="179"/>
      <c r="O9" s="179"/>
      <c r="P9" s="179"/>
      <c r="Q9" s="179"/>
      <c r="R9" s="88"/>
      <c r="S9" s="69">
        <f t="shared" si="0"/>
        <v>0</v>
      </c>
      <c r="T9" s="69">
        <f t="shared" si="3"/>
        <v>0</v>
      </c>
      <c r="U9" s="199"/>
      <c r="V9" s="199"/>
      <c r="W9" s="66"/>
      <c r="X9" s="2"/>
      <c r="Y9" s="3"/>
      <c r="Z9" s="3"/>
      <c r="AA9" s="199"/>
      <c r="AB9" s="66"/>
      <c r="AC9" s="66"/>
      <c r="AD9" s="225">
        <f t="shared" si="1"/>
        <v>0</v>
      </c>
      <c r="AE9" s="225"/>
      <c r="AF9" s="225"/>
      <c r="AG9" s="225"/>
      <c r="AH9" s="225">
        <v>1</v>
      </c>
    </row>
    <row r="10" spans="1:34">
      <c r="A10" s="69">
        <f t="shared" si="2"/>
        <v>5</v>
      </c>
      <c r="B10" s="68" t="str">
        <f>DenStatus!C9</f>
        <v>Cub Scout Motto</v>
      </c>
      <c r="C10" s="69">
        <v>1</v>
      </c>
      <c r="D10" s="240">
        <v>1</v>
      </c>
      <c r="E10" s="7"/>
      <c r="F10" s="240"/>
      <c r="G10" s="179"/>
      <c r="H10" s="179"/>
      <c r="I10" s="179"/>
      <c r="J10" s="179"/>
      <c r="K10" s="179"/>
      <c r="L10" s="179"/>
      <c r="M10" s="179"/>
      <c r="N10" s="179"/>
      <c r="O10" s="179"/>
      <c r="P10" s="179"/>
      <c r="Q10" s="179"/>
      <c r="R10" s="88"/>
      <c r="S10" s="69">
        <f t="shared" si="0"/>
        <v>0</v>
      </c>
      <c r="T10" s="69">
        <f t="shared" si="3"/>
        <v>0</v>
      </c>
      <c r="U10" s="199"/>
      <c r="V10" s="199"/>
      <c r="W10" s="66"/>
      <c r="X10" s="2"/>
      <c r="Y10" s="3"/>
      <c r="Z10" s="3"/>
      <c r="AA10" s="199"/>
      <c r="AB10" s="66"/>
      <c r="AC10" s="66"/>
      <c r="AD10" s="225">
        <f t="shared" si="1"/>
        <v>0</v>
      </c>
      <c r="AE10" s="225"/>
      <c r="AF10" s="225"/>
      <c r="AG10" s="225"/>
      <c r="AH10" s="225">
        <v>1</v>
      </c>
    </row>
    <row r="11" spans="1:34">
      <c r="A11" s="69">
        <f t="shared" si="2"/>
        <v>6</v>
      </c>
      <c r="B11" s="68" t="str">
        <f>DenStatus!C10</f>
        <v>Cub Scout Salute</v>
      </c>
      <c r="C11" s="69">
        <v>1</v>
      </c>
      <c r="D11" s="240">
        <v>1</v>
      </c>
      <c r="E11" s="7"/>
      <c r="F11" s="240"/>
      <c r="G11" s="179"/>
      <c r="H11" s="179"/>
      <c r="I11" s="179"/>
      <c r="J11" s="179"/>
      <c r="K11" s="179"/>
      <c r="L11" s="179"/>
      <c r="M11" s="179"/>
      <c r="N11" s="179"/>
      <c r="O11" s="179"/>
      <c r="P11" s="179"/>
      <c r="Q11" s="179"/>
      <c r="R11" s="88"/>
      <c r="S11" s="69">
        <f t="shared" si="0"/>
        <v>0</v>
      </c>
      <c r="T11" s="69">
        <f t="shared" si="3"/>
        <v>0</v>
      </c>
      <c r="U11" s="199"/>
      <c r="V11" s="199"/>
      <c r="W11" s="66"/>
      <c r="X11" s="2"/>
      <c r="Y11" s="3"/>
      <c r="Z11" s="3"/>
      <c r="AA11" s="199"/>
      <c r="AB11" s="66"/>
      <c r="AC11" s="66"/>
      <c r="AD11" s="225">
        <f t="shared" si="1"/>
        <v>0</v>
      </c>
      <c r="AE11" s="225"/>
      <c r="AF11" s="225"/>
      <c r="AG11" s="225"/>
      <c r="AH11" s="225">
        <v>1</v>
      </c>
    </row>
    <row r="12" spans="1:34" ht="13.5" thickBot="1">
      <c r="A12" s="69">
        <f t="shared" si="2"/>
        <v>7</v>
      </c>
      <c r="B12" s="68" t="str">
        <f>DenStatus!C11</f>
        <v>Child Protection</v>
      </c>
      <c r="C12" s="69">
        <v>1</v>
      </c>
      <c r="D12" s="240">
        <v>1</v>
      </c>
      <c r="E12" s="8"/>
      <c r="F12" s="192"/>
      <c r="G12" s="193"/>
      <c r="H12" s="193"/>
      <c r="I12" s="193"/>
      <c r="J12" s="193"/>
      <c r="K12" s="193"/>
      <c r="L12" s="193"/>
      <c r="M12" s="193"/>
      <c r="N12" s="193"/>
      <c r="O12" s="193"/>
      <c r="P12" s="193"/>
      <c r="Q12" s="193"/>
      <c r="R12" s="194"/>
      <c r="S12" s="69">
        <f t="shared" si="0"/>
        <v>0</v>
      </c>
      <c r="T12" s="69">
        <f t="shared" si="3"/>
        <v>0</v>
      </c>
      <c r="U12" s="199"/>
      <c r="V12" s="199"/>
      <c r="W12" s="66"/>
      <c r="X12" s="2"/>
      <c r="Y12" s="3"/>
      <c r="Z12" s="3"/>
      <c r="AA12" s="199"/>
      <c r="AB12" s="66"/>
      <c r="AC12" s="66"/>
      <c r="AD12" s="225">
        <f t="shared" si="1"/>
        <v>0</v>
      </c>
      <c r="AE12" s="225"/>
      <c r="AF12" s="225"/>
      <c r="AG12" s="225"/>
      <c r="AH12" s="225">
        <v>1</v>
      </c>
    </row>
    <row r="13" spans="1:34" ht="13.5" thickTop="1">
      <c r="A13" s="218"/>
      <c r="B13" s="72" t="s">
        <v>89</v>
      </c>
      <c r="C13" s="73">
        <f>IF(SUM(T6:T12)&gt;=7,"X",0)</f>
        <v>0</v>
      </c>
      <c r="D13" s="227" t="s">
        <v>212</v>
      </c>
      <c r="E13" s="76"/>
      <c r="F13" s="75"/>
      <c r="G13" s="75"/>
      <c r="H13" s="75"/>
      <c r="I13" s="75"/>
      <c r="J13" s="75"/>
      <c r="K13" s="75"/>
      <c r="L13" s="75"/>
      <c r="M13" s="75"/>
      <c r="N13" s="75"/>
      <c r="O13" s="75"/>
      <c r="P13" s="75"/>
      <c r="Q13" s="75"/>
      <c r="R13" s="75"/>
      <c r="S13" s="75"/>
      <c r="T13" s="75"/>
      <c r="U13" s="200"/>
      <c r="V13" s="89"/>
      <c r="W13" s="66"/>
      <c r="X13" s="2"/>
      <c r="Y13" s="3"/>
      <c r="Z13" s="3"/>
      <c r="AA13" s="199"/>
      <c r="AB13" s="66"/>
      <c r="AC13" s="66"/>
      <c r="AD13" s="66"/>
      <c r="AE13" s="66"/>
      <c r="AF13" s="66"/>
      <c r="AG13" s="66"/>
      <c r="AH13" s="66"/>
    </row>
    <row r="14" spans="1:34">
      <c r="A14" s="66"/>
      <c r="B14" s="66"/>
      <c r="C14" s="66"/>
      <c r="D14" s="66"/>
      <c r="E14" s="66"/>
      <c r="F14" s="66"/>
      <c r="G14" s="66"/>
      <c r="H14" s="66"/>
      <c r="I14" s="66"/>
      <c r="J14" s="66"/>
      <c r="K14" s="66"/>
      <c r="L14" s="66"/>
      <c r="M14" s="66"/>
      <c r="N14" s="66"/>
      <c r="O14" s="66"/>
      <c r="P14" s="66"/>
      <c r="Q14" s="66"/>
      <c r="R14" s="66"/>
      <c r="S14" s="66"/>
      <c r="T14" s="66"/>
      <c r="U14" s="66"/>
      <c r="V14" s="66"/>
      <c r="W14" s="66"/>
      <c r="X14" s="2"/>
      <c r="Y14" s="3"/>
      <c r="Z14" s="3"/>
      <c r="AA14" s="199"/>
      <c r="AB14" s="66"/>
      <c r="AC14" s="66"/>
      <c r="AD14" s="237" t="s">
        <v>82</v>
      </c>
      <c r="AE14" s="232"/>
      <c r="AF14" s="232"/>
      <c r="AG14" s="232"/>
      <c r="AH14" s="218"/>
    </row>
    <row r="15" spans="1:34">
      <c r="A15" s="74" t="s">
        <v>84</v>
      </c>
      <c r="B15" s="66"/>
      <c r="C15" s="66"/>
      <c r="D15" s="66"/>
      <c r="E15" s="66"/>
      <c r="F15" s="66"/>
      <c r="G15" s="66"/>
      <c r="H15" s="66"/>
      <c r="I15" s="66"/>
      <c r="J15" s="66"/>
      <c r="K15" s="66"/>
      <c r="L15" s="66"/>
      <c r="M15" s="66"/>
      <c r="N15" s="66"/>
      <c r="O15" s="66"/>
      <c r="P15" s="66"/>
      <c r="Q15" s="66"/>
      <c r="R15" s="66"/>
      <c r="S15" s="66"/>
      <c r="T15" s="66"/>
      <c r="U15" s="66"/>
      <c r="V15" s="66"/>
      <c r="W15" s="66"/>
      <c r="X15" s="2"/>
      <c r="Y15" s="3"/>
      <c r="Z15" s="3"/>
      <c r="AA15" s="199"/>
      <c r="AB15" s="66"/>
      <c r="AC15" s="66"/>
      <c r="AD15" s="233" t="s">
        <v>27</v>
      </c>
      <c r="AE15" s="234"/>
      <c r="AF15" s="234"/>
      <c r="AG15" s="234"/>
      <c r="AH15" s="235"/>
    </row>
    <row r="16" spans="1:34">
      <c r="A16" s="58" t="s">
        <v>77</v>
      </c>
      <c r="B16" s="68"/>
      <c r="C16" s="68" t="s">
        <v>8</v>
      </c>
      <c r="D16" s="68"/>
      <c r="E16" s="221" t="s">
        <v>34</v>
      </c>
      <c r="F16" s="85"/>
      <c r="G16" s="85"/>
      <c r="H16" s="85"/>
      <c r="I16" s="85"/>
      <c r="J16" s="85"/>
      <c r="K16" s="85"/>
      <c r="L16" s="85"/>
      <c r="M16" s="85"/>
      <c r="N16" s="85"/>
      <c r="O16" s="85"/>
      <c r="P16" s="85"/>
      <c r="Q16" s="85"/>
      <c r="R16" s="86"/>
      <c r="S16" s="294" t="s">
        <v>80</v>
      </c>
      <c r="T16" s="292"/>
      <c r="U16" s="292"/>
      <c r="V16" s="293"/>
      <c r="W16" s="66"/>
      <c r="X16" s="2"/>
      <c r="Y16" s="3"/>
      <c r="Z16" s="3"/>
      <c r="AA16" s="199"/>
      <c r="AB16" s="66"/>
      <c r="AC16" s="66"/>
      <c r="AD16" s="91" t="s">
        <v>35</v>
      </c>
      <c r="AE16" s="91" t="s">
        <v>51</v>
      </c>
      <c r="AF16" s="112" t="s">
        <v>180</v>
      </c>
      <c r="AG16" s="112" t="s">
        <v>181</v>
      </c>
      <c r="AH16" s="91" t="s">
        <v>1</v>
      </c>
    </row>
    <row r="17" spans="1:35">
      <c r="A17" s="69" t="s">
        <v>46</v>
      </c>
      <c r="B17" s="68" t="s">
        <v>43</v>
      </c>
      <c r="C17" s="69" t="s">
        <v>49</v>
      </c>
      <c r="D17" s="69" t="s">
        <v>17</v>
      </c>
      <c r="E17" s="240"/>
      <c r="F17" s="179"/>
      <c r="G17" s="179"/>
      <c r="H17" s="179"/>
      <c r="I17" s="179"/>
      <c r="J17" s="179"/>
      <c r="K17" s="179"/>
      <c r="L17" s="179"/>
      <c r="M17" s="179"/>
      <c r="N17" s="179"/>
      <c r="O17" s="179"/>
      <c r="P17" s="179"/>
      <c r="Q17" s="179"/>
      <c r="R17" s="88"/>
      <c r="S17" s="73" t="s">
        <v>2</v>
      </c>
      <c r="T17" s="73" t="s">
        <v>32</v>
      </c>
      <c r="U17" s="73" t="s">
        <v>25</v>
      </c>
      <c r="V17" s="59" t="s">
        <v>104</v>
      </c>
      <c r="W17" s="66"/>
      <c r="X17" s="2"/>
      <c r="Y17" s="3"/>
      <c r="Z17" s="3"/>
      <c r="AA17" s="199"/>
      <c r="AB17" s="66"/>
      <c r="AC17" s="66"/>
      <c r="AD17" s="236" t="s">
        <v>52</v>
      </c>
      <c r="AE17" s="236" t="s">
        <v>52</v>
      </c>
      <c r="AF17" s="72" t="s">
        <v>52</v>
      </c>
      <c r="AG17" s="72" t="s">
        <v>52</v>
      </c>
      <c r="AH17" s="236" t="s">
        <v>53</v>
      </c>
    </row>
    <row r="18" spans="1:35">
      <c r="A18" s="258">
        <v>1</v>
      </c>
      <c r="B18" s="296" t="str">
        <f>DenStatus!C15</f>
        <v>Call of the Wild</v>
      </c>
      <c r="C18" s="258">
        <v>8</v>
      </c>
      <c r="D18" s="258">
        <v>12</v>
      </c>
      <c r="E18" s="60" t="s">
        <v>166</v>
      </c>
      <c r="F18" s="60" t="s">
        <v>167</v>
      </c>
      <c r="G18" s="60" t="s">
        <v>174</v>
      </c>
      <c r="H18" s="60" t="s">
        <v>175</v>
      </c>
      <c r="I18" s="87">
        <v>2</v>
      </c>
      <c r="J18" s="60" t="s">
        <v>162</v>
      </c>
      <c r="K18" s="60" t="s">
        <v>163</v>
      </c>
      <c r="L18" s="60" t="s">
        <v>177</v>
      </c>
      <c r="M18" s="92" t="s">
        <v>164</v>
      </c>
      <c r="N18" s="92" t="s">
        <v>165</v>
      </c>
      <c r="O18" s="92">
        <v>5</v>
      </c>
      <c r="P18" s="92">
        <v>6</v>
      </c>
      <c r="Q18" s="181"/>
      <c r="R18" s="182"/>
      <c r="S18" s="258">
        <f>COUNTA(E19:R19)</f>
        <v>0</v>
      </c>
      <c r="T18" s="258">
        <f>IF(SUM(AD18:AG19)&gt;=AH18,1,0)</f>
        <v>0</v>
      </c>
      <c r="U18" s="277"/>
      <c r="V18" s="277"/>
      <c r="W18" s="66"/>
      <c r="X18" s="2"/>
      <c r="Y18" s="3"/>
      <c r="Z18" s="3"/>
      <c r="AA18" s="199"/>
      <c r="AB18" s="66"/>
      <c r="AC18" s="66"/>
      <c r="AD18" s="258">
        <f>IF(COUNTA(E19:H19)&gt;=1,1,0)</f>
        <v>0</v>
      </c>
      <c r="AE18" s="256">
        <f>IF(COUNTA(I19:N19)&gt;=6,1,0)</f>
        <v>0</v>
      </c>
      <c r="AF18" s="256">
        <f>IF(COUNTA(O19:P19)&gt;=1,1,0)</f>
        <v>0</v>
      </c>
      <c r="AG18" s="256"/>
      <c r="AH18" s="258">
        <v>3</v>
      </c>
    </row>
    <row r="19" spans="1:35" ht="13.5" thickBot="1">
      <c r="A19" s="295"/>
      <c r="B19" s="297"/>
      <c r="C19" s="295"/>
      <c r="D19" s="303"/>
      <c r="E19" s="196"/>
      <c r="F19" s="196"/>
      <c r="G19" s="196"/>
      <c r="H19" s="196"/>
      <c r="I19" s="196"/>
      <c r="J19" s="196"/>
      <c r="K19" s="196"/>
      <c r="L19" s="196"/>
      <c r="M19" s="196"/>
      <c r="N19" s="196"/>
      <c r="O19" s="196"/>
      <c r="P19" s="196"/>
      <c r="Q19" s="78"/>
      <c r="R19" s="202"/>
      <c r="S19" s="299"/>
      <c r="T19" s="303"/>
      <c r="U19" s="270"/>
      <c r="V19" s="270"/>
      <c r="W19" s="66"/>
      <c r="X19" s="2"/>
      <c r="Y19" s="3"/>
      <c r="Z19" s="3"/>
      <c r="AA19" s="199"/>
      <c r="AB19" s="66"/>
      <c r="AC19" s="66"/>
      <c r="AD19" s="257"/>
      <c r="AE19" s="257"/>
      <c r="AF19" s="257"/>
      <c r="AG19" s="257"/>
      <c r="AH19" s="257"/>
    </row>
    <row r="20" spans="1:35">
      <c r="A20" s="259">
        <f>A18+1</f>
        <v>2</v>
      </c>
      <c r="B20" s="298" t="str">
        <f>DenStatus!C16</f>
        <v>Council Fire</v>
      </c>
      <c r="C20" s="259">
        <v>3</v>
      </c>
      <c r="D20" s="259">
        <v>7</v>
      </c>
      <c r="E20" s="203">
        <v>1</v>
      </c>
      <c r="F20" s="203">
        <v>2</v>
      </c>
      <c r="G20" s="204">
        <v>3</v>
      </c>
      <c r="H20" s="204">
        <v>4</v>
      </c>
      <c r="I20" s="204">
        <v>5</v>
      </c>
      <c r="J20" s="204">
        <v>6</v>
      </c>
      <c r="K20" s="203">
        <v>7</v>
      </c>
      <c r="L20" s="206"/>
      <c r="M20" s="206"/>
      <c r="N20" s="206"/>
      <c r="O20" s="206"/>
      <c r="P20" s="206"/>
      <c r="Q20" s="206"/>
      <c r="R20" s="207"/>
      <c r="S20" s="259">
        <f>COUNTA(E21:R21)</f>
        <v>0</v>
      </c>
      <c r="T20" s="259">
        <f>IF(SUM(AD20:AG21)&gt;=AH20,1,0)</f>
        <v>0</v>
      </c>
      <c r="U20" s="272"/>
      <c r="V20" s="272"/>
      <c r="W20" s="66"/>
      <c r="X20" s="2"/>
      <c r="Y20" s="3"/>
      <c r="Z20" s="3"/>
      <c r="AA20" s="199"/>
      <c r="AB20" s="66"/>
      <c r="AC20" s="66"/>
      <c r="AD20" s="259">
        <f>IF(COUNTA(E21:F21)&gt;=2,1,0)</f>
        <v>0</v>
      </c>
      <c r="AE20" s="256">
        <f>IF(COUNTA(G21:K21)&gt;=1,1,0)</f>
        <v>0</v>
      </c>
      <c r="AF20" s="256"/>
      <c r="AG20" s="256"/>
      <c r="AH20" s="259">
        <v>2</v>
      </c>
    </row>
    <row r="21" spans="1:35" ht="13.5" thickBot="1">
      <c r="A21" s="257"/>
      <c r="B21" s="290"/>
      <c r="C21" s="276"/>
      <c r="D21" s="257"/>
      <c r="E21" s="208"/>
      <c r="F21" s="208"/>
      <c r="G21" s="208"/>
      <c r="H21" s="208"/>
      <c r="I21" s="208"/>
      <c r="J21" s="208"/>
      <c r="K21" s="208"/>
      <c r="L21" s="210"/>
      <c r="M21" s="210"/>
      <c r="N21" s="210"/>
      <c r="O21" s="210"/>
      <c r="P21" s="210"/>
      <c r="Q21" s="210"/>
      <c r="R21" s="211"/>
      <c r="S21" s="276"/>
      <c r="T21" s="304"/>
      <c r="U21" s="273"/>
      <c r="V21" s="273"/>
      <c r="W21" s="66"/>
      <c r="X21" s="2"/>
      <c r="Y21" s="3"/>
      <c r="Z21" s="3"/>
      <c r="AA21" s="199"/>
      <c r="AB21" s="66"/>
      <c r="AC21" s="66"/>
      <c r="AD21" s="257"/>
      <c r="AE21" s="257"/>
      <c r="AF21" s="257"/>
      <c r="AG21" s="257"/>
      <c r="AH21" s="257"/>
    </row>
    <row r="22" spans="1:35">
      <c r="A22" s="259">
        <f>A20+1</f>
        <v>3</v>
      </c>
      <c r="B22" s="298" t="str">
        <f>DenStatus!C17</f>
        <v>Duty to God Footsteps</v>
      </c>
      <c r="C22" s="259">
        <v>3</v>
      </c>
      <c r="D22" s="259">
        <v>6</v>
      </c>
      <c r="E22" s="204">
        <v>1</v>
      </c>
      <c r="F22" s="204">
        <v>2</v>
      </c>
      <c r="G22" s="204">
        <v>3</v>
      </c>
      <c r="H22" s="204">
        <v>4</v>
      </c>
      <c r="I22" s="204">
        <v>5</v>
      </c>
      <c r="J22" s="204">
        <v>6</v>
      </c>
      <c r="K22" s="205"/>
      <c r="L22" s="206"/>
      <c r="M22" s="206"/>
      <c r="N22" s="206"/>
      <c r="O22" s="206"/>
      <c r="P22" s="206"/>
      <c r="Q22" s="206"/>
      <c r="R22" s="207"/>
      <c r="S22" s="259">
        <f>COUNTA(E23:R23)</f>
        <v>0</v>
      </c>
      <c r="T22" s="259">
        <f>IF(SUM(AD22:AG23)&gt;=AH22,1,0)</f>
        <v>0</v>
      </c>
      <c r="U22" s="272"/>
      <c r="V22" s="272"/>
      <c r="W22" s="66"/>
      <c r="X22" s="2"/>
      <c r="Y22" s="3"/>
      <c r="Z22" s="3"/>
      <c r="AA22" s="199"/>
      <c r="AB22" s="66"/>
      <c r="AC22" s="66"/>
      <c r="AD22" s="259">
        <f>IF(COUNTA(E23:F23)&gt;=1,1,0)</f>
        <v>0</v>
      </c>
      <c r="AE22" s="260">
        <f>IF(COUNTA(G23:J23)&gt;=2,1,0)</f>
        <v>0</v>
      </c>
      <c r="AF22" s="256"/>
      <c r="AG22" s="256"/>
      <c r="AH22" s="259">
        <v>2</v>
      </c>
    </row>
    <row r="23" spans="1:35" ht="13.5" thickBot="1">
      <c r="A23" s="257"/>
      <c r="B23" s="299"/>
      <c r="C23" s="276"/>
      <c r="D23" s="257"/>
      <c r="E23" s="208"/>
      <c r="F23" s="208"/>
      <c r="G23" s="208"/>
      <c r="H23" s="208"/>
      <c r="I23" s="208"/>
      <c r="J23" s="208"/>
      <c r="K23" s="212"/>
      <c r="L23" s="213"/>
      <c r="M23" s="213"/>
      <c r="N23" s="213"/>
      <c r="O23" s="213"/>
      <c r="P23" s="213"/>
      <c r="Q23" s="213"/>
      <c r="R23" s="214"/>
      <c r="S23" s="276"/>
      <c r="T23" s="304"/>
      <c r="U23" s="273"/>
      <c r="V23" s="273"/>
      <c r="W23" s="66"/>
      <c r="X23" s="2"/>
      <c r="Y23" s="3"/>
      <c r="Z23" s="3"/>
      <c r="AA23" s="199"/>
      <c r="AB23" s="66"/>
      <c r="AC23" s="66"/>
      <c r="AD23" s="257"/>
      <c r="AE23" s="261"/>
      <c r="AF23" s="257"/>
      <c r="AG23" s="257"/>
      <c r="AH23" s="257"/>
      <c r="AI23" s="219"/>
    </row>
    <row r="24" spans="1:35">
      <c r="A24" s="259">
        <f>A22+1</f>
        <v>4</v>
      </c>
      <c r="B24" s="298" t="str">
        <f>DenStatus!C18</f>
        <v>Howling at the Moon</v>
      </c>
      <c r="C24" s="259">
        <v>4</v>
      </c>
      <c r="D24" s="259">
        <v>4</v>
      </c>
      <c r="E24" s="204">
        <v>1</v>
      </c>
      <c r="F24" s="204">
        <v>2</v>
      </c>
      <c r="G24" s="204">
        <v>3</v>
      </c>
      <c r="H24" s="204">
        <v>4</v>
      </c>
      <c r="I24" s="215"/>
      <c r="J24" s="216"/>
      <c r="K24" s="216"/>
      <c r="L24" s="216"/>
      <c r="M24" s="216"/>
      <c r="N24" s="216"/>
      <c r="O24" s="216"/>
      <c r="P24" s="216"/>
      <c r="Q24" s="216"/>
      <c r="R24" s="217"/>
      <c r="S24" s="259">
        <f>COUNTA(E25:R25)</f>
        <v>0</v>
      </c>
      <c r="T24" s="259">
        <f>IF(SUM(AD24:AG25)&gt;=AH24,1,0)</f>
        <v>0</v>
      </c>
      <c r="U24" s="272"/>
      <c r="V24" s="272"/>
      <c r="W24" s="66"/>
      <c r="X24" s="2"/>
      <c r="Y24" s="3"/>
      <c r="Z24" s="3"/>
      <c r="AA24" s="199"/>
      <c r="AB24" s="66"/>
      <c r="AC24" s="66"/>
      <c r="AD24" s="259">
        <f>IF(COUNTA(E25:H25)&gt;=4,1,0)</f>
        <v>0</v>
      </c>
      <c r="AE24" s="256"/>
      <c r="AF24" s="256"/>
      <c r="AG24" s="256"/>
      <c r="AH24" s="259">
        <v>1</v>
      </c>
    </row>
    <row r="25" spans="1:35" ht="13.5" thickBot="1">
      <c r="A25" s="257"/>
      <c r="B25" s="290"/>
      <c r="C25" s="276"/>
      <c r="D25" s="257"/>
      <c r="E25" s="208"/>
      <c r="F25" s="208"/>
      <c r="G25" s="208"/>
      <c r="H25" s="208"/>
      <c r="I25" s="209"/>
      <c r="J25" s="210"/>
      <c r="K25" s="210"/>
      <c r="L25" s="210"/>
      <c r="M25" s="210"/>
      <c r="N25" s="210"/>
      <c r="O25" s="210"/>
      <c r="P25" s="210"/>
      <c r="Q25" s="210"/>
      <c r="R25" s="211"/>
      <c r="S25" s="276"/>
      <c r="T25" s="304"/>
      <c r="U25" s="273"/>
      <c r="V25" s="273"/>
      <c r="W25" s="66"/>
      <c r="X25" s="2"/>
      <c r="Y25" s="3"/>
      <c r="Z25" s="3"/>
      <c r="AA25" s="199"/>
      <c r="AB25" s="66"/>
      <c r="AC25" s="66"/>
      <c r="AD25" s="257"/>
      <c r="AE25" s="257"/>
      <c r="AF25" s="257"/>
      <c r="AG25" s="257"/>
      <c r="AH25" s="257"/>
    </row>
    <row r="26" spans="1:35">
      <c r="A26" s="259">
        <f>A24+1</f>
        <v>5</v>
      </c>
      <c r="B26" s="298" t="str">
        <f>DenStatus!C19</f>
        <v>Paws on the Path</v>
      </c>
      <c r="C26" s="259">
        <v>5</v>
      </c>
      <c r="D26" s="259">
        <v>7</v>
      </c>
      <c r="E26" s="203">
        <v>1</v>
      </c>
      <c r="F26" s="203">
        <v>2</v>
      </c>
      <c r="G26" s="203">
        <v>3</v>
      </c>
      <c r="H26" s="203">
        <v>4</v>
      </c>
      <c r="I26" s="203">
        <v>5</v>
      </c>
      <c r="J26" s="203">
        <v>6</v>
      </c>
      <c r="K26" s="203">
        <v>7</v>
      </c>
      <c r="L26" s="205"/>
      <c r="M26" s="206"/>
      <c r="N26" s="206"/>
      <c r="O26" s="206"/>
      <c r="P26" s="206"/>
      <c r="Q26" s="206"/>
      <c r="R26" s="207"/>
      <c r="S26" s="259">
        <f>COUNTA(E27:R27)</f>
        <v>0</v>
      </c>
      <c r="T26" s="259">
        <f>IF(SUM(AD26:AG27)&gt;=AH26,1,0)</f>
        <v>0</v>
      </c>
      <c r="U26" s="272"/>
      <c r="V26" s="272"/>
      <c r="W26" s="66"/>
      <c r="X26" s="2"/>
      <c r="Y26" s="3"/>
      <c r="Z26" s="3"/>
      <c r="AA26" s="199"/>
      <c r="AB26" s="66"/>
      <c r="AC26" s="66"/>
      <c r="AD26" s="259">
        <f>IF(COUNTA(E27:I27)&gt;=5,1,0)</f>
        <v>0</v>
      </c>
      <c r="AE26" s="256"/>
      <c r="AF26" s="256"/>
      <c r="AG26" s="256"/>
      <c r="AH26" s="259">
        <v>1</v>
      </c>
    </row>
    <row r="27" spans="1:35" ht="13.5" thickBot="1">
      <c r="A27" s="257"/>
      <c r="B27" s="290"/>
      <c r="C27" s="276"/>
      <c r="D27" s="257"/>
      <c r="E27" s="208"/>
      <c r="F27" s="208"/>
      <c r="G27" s="208"/>
      <c r="H27" s="208"/>
      <c r="I27" s="208"/>
      <c r="J27" s="208"/>
      <c r="K27" s="208"/>
      <c r="L27" s="209"/>
      <c r="M27" s="213"/>
      <c r="N27" s="210"/>
      <c r="O27" s="210"/>
      <c r="P27" s="210"/>
      <c r="Q27" s="210"/>
      <c r="R27" s="214"/>
      <c r="S27" s="276"/>
      <c r="T27" s="304"/>
      <c r="U27" s="273"/>
      <c r="V27" s="273"/>
      <c r="W27" s="66"/>
      <c r="X27" s="2"/>
      <c r="Y27" s="3"/>
      <c r="Z27" s="3"/>
      <c r="AA27" s="199"/>
      <c r="AB27" s="66"/>
      <c r="AC27" s="66"/>
      <c r="AD27" s="257"/>
      <c r="AE27" s="257"/>
      <c r="AF27" s="257"/>
      <c r="AG27" s="257"/>
      <c r="AH27" s="257"/>
    </row>
    <row r="28" spans="1:35">
      <c r="A28" s="268">
        <f>A26+1</f>
        <v>6</v>
      </c>
      <c r="B28" s="298" t="str">
        <f>DenStatus!C20</f>
        <v>Running with the Pack</v>
      </c>
      <c r="C28" s="268">
        <v>6</v>
      </c>
      <c r="D28" s="268">
        <v>6</v>
      </c>
      <c r="E28" s="73">
        <v>1</v>
      </c>
      <c r="F28" s="94">
        <v>2</v>
      </c>
      <c r="G28" s="94">
        <v>3</v>
      </c>
      <c r="H28" s="94">
        <v>4</v>
      </c>
      <c r="I28" s="94">
        <v>5</v>
      </c>
      <c r="J28" s="94">
        <v>6</v>
      </c>
      <c r="K28" s="201"/>
      <c r="L28" s="78"/>
      <c r="M28" s="78"/>
      <c r="N28" s="78"/>
      <c r="O28" s="78"/>
      <c r="P28" s="78"/>
      <c r="Q28" s="78"/>
      <c r="R28" s="62"/>
      <c r="S28" s="268">
        <f>COUNTA(E29:R29)</f>
        <v>0</v>
      </c>
      <c r="T28" s="259">
        <f>IF(SUM(AD28:AG29)&gt;=AH28,1,0)</f>
        <v>0</v>
      </c>
      <c r="U28" s="270"/>
      <c r="V28" s="270"/>
      <c r="W28" s="66"/>
      <c r="X28" s="2"/>
      <c r="Y28" s="3"/>
      <c r="Z28" s="3"/>
      <c r="AA28" s="199"/>
      <c r="AB28" s="66"/>
      <c r="AC28" s="66"/>
      <c r="AD28" s="259">
        <f>IF(COUNTA(E29:J29)&gt;=6,1,0)</f>
        <v>0</v>
      </c>
      <c r="AE28" s="256"/>
      <c r="AF28" s="256"/>
      <c r="AG28" s="256"/>
      <c r="AH28" s="259">
        <v>1</v>
      </c>
    </row>
    <row r="29" spans="1:35" ht="13.5" thickBot="1">
      <c r="A29" s="300"/>
      <c r="B29" s="301"/>
      <c r="C29" s="282"/>
      <c r="D29" s="269"/>
      <c r="E29" s="93"/>
      <c r="F29" s="93"/>
      <c r="G29" s="93"/>
      <c r="H29" s="93"/>
      <c r="I29" s="93"/>
      <c r="J29" s="93"/>
      <c r="K29" s="183"/>
      <c r="L29" s="184"/>
      <c r="M29" s="184"/>
      <c r="N29" s="184"/>
      <c r="O29" s="184"/>
      <c r="P29" s="184"/>
      <c r="Q29" s="184"/>
      <c r="R29" s="185"/>
      <c r="S29" s="305"/>
      <c r="T29" s="302"/>
      <c r="U29" s="271"/>
      <c r="V29" s="271"/>
      <c r="W29" s="66"/>
      <c r="X29" s="2"/>
      <c r="Y29" s="3"/>
      <c r="Z29" s="3"/>
      <c r="AA29" s="199"/>
      <c r="AB29" s="66"/>
      <c r="AC29" s="66"/>
      <c r="AD29" s="257"/>
      <c r="AE29" s="257"/>
      <c r="AF29" s="257"/>
      <c r="AG29" s="257"/>
      <c r="AH29" s="257"/>
    </row>
    <row r="30" spans="1:35" ht="13.5" thickTop="1">
      <c r="A30" s="218"/>
      <c r="B30" s="72" t="s">
        <v>90</v>
      </c>
      <c r="C30" s="73">
        <f>IF(SUM(T18:T29)&gt;=6,"X",0)</f>
        <v>0</v>
      </c>
      <c r="D30" s="227" t="s">
        <v>212</v>
      </c>
      <c r="E30" s="75"/>
      <c r="F30" s="75"/>
      <c r="G30" s="75"/>
      <c r="H30" s="75"/>
      <c r="I30" s="75"/>
      <c r="J30" s="75"/>
      <c r="K30" s="75"/>
      <c r="L30" s="75"/>
      <c r="M30" s="75"/>
      <c r="N30" s="75"/>
      <c r="O30" s="75"/>
      <c r="P30" s="75"/>
      <c r="Q30" s="75"/>
      <c r="R30" s="75"/>
      <c r="S30" s="75"/>
      <c r="T30" s="75"/>
      <c r="U30" s="200"/>
      <c r="V30" s="89"/>
      <c r="W30" s="66"/>
      <c r="X30" s="6"/>
      <c r="Y30" s="3"/>
      <c r="Z30" s="3"/>
      <c r="AA30" s="199"/>
      <c r="AB30" s="66"/>
      <c r="AC30" s="66"/>
      <c r="AD30" s="66"/>
      <c r="AE30" s="66"/>
      <c r="AF30" s="66"/>
      <c r="AG30" s="66"/>
      <c r="AH30" s="66"/>
    </row>
    <row r="31" spans="1:35">
      <c r="A31" s="66"/>
      <c r="B31" s="66"/>
      <c r="C31" s="66"/>
      <c r="D31" s="66"/>
      <c r="E31" s="66"/>
      <c r="F31" s="66"/>
      <c r="G31" s="66"/>
      <c r="H31" s="66"/>
      <c r="I31" s="66"/>
      <c r="J31" s="66"/>
      <c r="K31" s="66"/>
      <c r="L31" s="66"/>
      <c r="M31" s="66"/>
      <c r="N31" s="66"/>
      <c r="O31" s="66"/>
      <c r="P31" s="66"/>
      <c r="Q31" s="66"/>
      <c r="R31" s="66"/>
      <c r="S31" s="66"/>
      <c r="T31" s="66"/>
      <c r="U31" s="66"/>
      <c r="V31" s="66"/>
      <c r="W31" s="66"/>
      <c r="X31" s="2"/>
      <c r="Y31" s="3"/>
      <c r="Z31" s="3"/>
      <c r="AA31" s="199"/>
      <c r="AB31" s="66"/>
      <c r="AC31" s="66"/>
      <c r="AD31" s="237" t="s">
        <v>83</v>
      </c>
      <c r="AE31" s="232"/>
      <c r="AF31" s="232"/>
      <c r="AG31" s="232"/>
      <c r="AH31" s="218"/>
    </row>
    <row r="32" spans="1:35">
      <c r="A32" s="74" t="s">
        <v>85</v>
      </c>
      <c r="B32" s="66"/>
      <c r="C32" s="66"/>
      <c r="D32" s="66"/>
      <c r="E32" s="66"/>
      <c r="F32" s="66"/>
      <c r="G32" s="66"/>
      <c r="H32" s="66"/>
      <c r="I32" s="66"/>
      <c r="J32" s="66"/>
      <c r="K32" s="66"/>
      <c r="L32" s="66"/>
      <c r="M32" s="66"/>
      <c r="N32" s="66"/>
      <c r="O32" s="66"/>
      <c r="P32" s="66"/>
      <c r="Q32" s="66"/>
      <c r="R32" s="66"/>
      <c r="S32" s="66"/>
      <c r="T32" s="66"/>
      <c r="U32" s="66"/>
      <c r="V32" s="66"/>
      <c r="W32" s="66"/>
      <c r="X32" s="2"/>
      <c r="Y32" s="3"/>
      <c r="Z32" s="3"/>
      <c r="AA32" s="199"/>
      <c r="AB32" s="66"/>
      <c r="AC32" s="66"/>
      <c r="AD32" s="233" t="s">
        <v>27</v>
      </c>
      <c r="AE32" s="234"/>
      <c r="AF32" s="234"/>
      <c r="AG32" s="234"/>
      <c r="AH32" s="235"/>
    </row>
    <row r="33" spans="1:34">
      <c r="A33" s="58" t="s">
        <v>78</v>
      </c>
      <c r="B33" s="68"/>
      <c r="C33" s="58" t="s">
        <v>79</v>
      </c>
      <c r="D33" s="68"/>
      <c r="E33" s="221" t="s">
        <v>34</v>
      </c>
      <c r="F33" s="85"/>
      <c r="G33" s="85"/>
      <c r="H33" s="85"/>
      <c r="I33" s="85"/>
      <c r="J33" s="85"/>
      <c r="K33" s="85"/>
      <c r="L33" s="85"/>
      <c r="M33" s="85"/>
      <c r="N33" s="85"/>
      <c r="O33" s="85"/>
      <c r="P33" s="85"/>
      <c r="Q33" s="85"/>
      <c r="R33" s="86"/>
      <c r="S33" s="294" t="s">
        <v>81</v>
      </c>
      <c r="T33" s="292"/>
      <c r="U33" s="292"/>
      <c r="V33" s="293"/>
      <c r="W33" s="66"/>
      <c r="X33" s="2"/>
      <c r="Y33" s="3"/>
      <c r="Z33" s="3"/>
      <c r="AA33" s="199"/>
      <c r="AB33" s="66"/>
      <c r="AC33" s="66"/>
      <c r="AD33" s="91" t="s">
        <v>35</v>
      </c>
      <c r="AE33" s="91" t="s">
        <v>51</v>
      </c>
      <c r="AF33" s="112" t="s">
        <v>180</v>
      </c>
      <c r="AG33" s="112" t="s">
        <v>181</v>
      </c>
      <c r="AH33" s="91" t="s">
        <v>1</v>
      </c>
    </row>
    <row r="34" spans="1:34">
      <c r="A34" s="69" t="s">
        <v>46</v>
      </c>
      <c r="B34" s="68" t="s">
        <v>43</v>
      </c>
      <c r="C34" s="69" t="s">
        <v>49</v>
      </c>
      <c r="D34" s="69" t="s">
        <v>17</v>
      </c>
      <c r="E34" s="240"/>
      <c r="F34" s="179"/>
      <c r="G34" s="179"/>
      <c r="H34" s="179"/>
      <c r="I34" s="179"/>
      <c r="J34" s="179"/>
      <c r="K34" s="179"/>
      <c r="L34" s="179"/>
      <c r="M34" s="179"/>
      <c r="N34" s="179"/>
      <c r="O34" s="179"/>
      <c r="P34" s="179"/>
      <c r="Q34" s="179"/>
      <c r="R34" s="88"/>
      <c r="S34" s="69" t="s">
        <v>2</v>
      </c>
      <c r="T34" s="69" t="s">
        <v>32</v>
      </c>
      <c r="U34" s="69" t="s">
        <v>25</v>
      </c>
      <c r="V34" s="59" t="s">
        <v>104</v>
      </c>
      <c r="W34" s="66"/>
      <c r="X34" s="2"/>
      <c r="Y34" s="3"/>
      <c r="Z34" s="3"/>
      <c r="AA34" s="199"/>
      <c r="AB34" s="66"/>
      <c r="AC34" s="66"/>
      <c r="AD34" s="236" t="s">
        <v>52</v>
      </c>
      <c r="AE34" s="236" t="s">
        <v>52</v>
      </c>
      <c r="AF34" s="72" t="s">
        <v>52</v>
      </c>
      <c r="AG34" s="72" t="s">
        <v>52</v>
      </c>
      <c r="AH34" s="236" t="s">
        <v>53</v>
      </c>
    </row>
    <row r="35" spans="1:34" ht="13.5" thickBot="1">
      <c r="A35" s="258">
        <v>1</v>
      </c>
      <c r="B35" s="289" t="str">
        <f>DenStatus!C24</f>
        <v>Adventures in Coins</v>
      </c>
      <c r="C35" s="285">
        <v>5</v>
      </c>
      <c r="D35" s="285">
        <v>7</v>
      </c>
      <c r="E35" s="69">
        <v>1</v>
      </c>
      <c r="F35" s="69">
        <v>2</v>
      </c>
      <c r="G35" s="69">
        <v>3</v>
      </c>
      <c r="H35" s="69">
        <v>4</v>
      </c>
      <c r="I35" s="69">
        <v>5</v>
      </c>
      <c r="J35" s="69">
        <v>6</v>
      </c>
      <c r="K35" s="69">
        <v>7</v>
      </c>
      <c r="L35" s="180"/>
      <c r="M35" s="181"/>
      <c r="N35" s="181"/>
      <c r="O35" s="181"/>
      <c r="P35" s="181"/>
      <c r="Q35" s="181"/>
      <c r="R35" s="182"/>
      <c r="S35" s="258">
        <f>COUNTA(E36:R36)</f>
        <v>0</v>
      </c>
      <c r="T35" s="258">
        <f>IF(SUM(AD35:AG36)&gt;=AH35,1,0)</f>
        <v>0</v>
      </c>
      <c r="U35" s="277"/>
      <c r="V35" s="279"/>
      <c r="W35" s="66"/>
      <c r="X35" s="2"/>
      <c r="Y35" s="3"/>
      <c r="Z35" s="3"/>
      <c r="AA35" s="199"/>
      <c r="AB35" s="66"/>
      <c r="AC35" s="66"/>
      <c r="AD35" s="264">
        <f>IF(COUNTA(E36:H36)&gt;=4,1,0)</f>
        <v>0</v>
      </c>
      <c r="AE35" s="267">
        <f>IF(COUNTA(I36:K36)&gt;=1,1,0)</f>
        <v>0</v>
      </c>
      <c r="AF35" s="267"/>
      <c r="AG35" s="267"/>
      <c r="AH35" s="264">
        <v>2</v>
      </c>
    </row>
    <row r="36" spans="1:34" ht="13.5" thickBot="1">
      <c r="A36" s="276"/>
      <c r="B36" s="290"/>
      <c r="C36" s="257"/>
      <c r="D36" s="257"/>
      <c r="E36" s="208"/>
      <c r="F36" s="208"/>
      <c r="G36" s="208"/>
      <c r="H36" s="208"/>
      <c r="I36" s="208"/>
      <c r="J36" s="208"/>
      <c r="K36" s="208"/>
      <c r="L36" s="209"/>
      <c r="M36" s="210"/>
      <c r="N36" s="213"/>
      <c r="O36" s="213"/>
      <c r="P36" s="213"/>
      <c r="Q36" s="210"/>
      <c r="R36" s="211"/>
      <c r="S36" s="276"/>
      <c r="T36" s="276"/>
      <c r="U36" s="278"/>
      <c r="V36" s="280"/>
      <c r="W36" s="66"/>
      <c r="X36" s="2"/>
      <c r="Y36" s="3"/>
      <c r="Z36" s="3"/>
      <c r="AA36" s="199"/>
      <c r="AB36" s="66"/>
      <c r="AC36" s="66"/>
      <c r="AD36" s="263"/>
      <c r="AE36" s="263"/>
      <c r="AF36" s="263"/>
      <c r="AG36" s="263"/>
      <c r="AH36" s="263"/>
    </row>
    <row r="37" spans="1:34" ht="13.5" thickBot="1">
      <c r="A37" s="259">
        <f>A35+1</f>
        <v>2</v>
      </c>
      <c r="B37" s="287" t="str">
        <f>DenStatus!C25</f>
        <v>Air of the Wolf</v>
      </c>
      <c r="C37" s="260">
        <v>4</v>
      </c>
      <c r="D37" s="260">
        <v>9</v>
      </c>
      <c r="E37" s="204" t="s">
        <v>166</v>
      </c>
      <c r="F37" s="204" t="s">
        <v>167</v>
      </c>
      <c r="G37" s="204" t="s">
        <v>174</v>
      </c>
      <c r="H37" s="204" t="s">
        <v>175</v>
      </c>
      <c r="I37" s="204" t="s">
        <v>168</v>
      </c>
      <c r="J37" s="204" t="s">
        <v>169</v>
      </c>
      <c r="K37" s="204" t="s">
        <v>170</v>
      </c>
      <c r="L37" s="204" t="s">
        <v>171</v>
      </c>
      <c r="M37" s="204" t="s">
        <v>179</v>
      </c>
      <c r="N37" s="215"/>
      <c r="O37" s="216"/>
      <c r="P37" s="216"/>
      <c r="Q37" s="206"/>
      <c r="R37" s="207"/>
      <c r="S37" s="259">
        <f>COUNTA(E38:R38)</f>
        <v>0</v>
      </c>
      <c r="T37" s="259">
        <f>IF(SUM(AD37:AG38)&gt;=AH37,1,0)</f>
        <v>0</v>
      </c>
      <c r="U37" s="272"/>
      <c r="V37" s="272"/>
      <c r="W37" s="66"/>
      <c r="X37" s="2"/>
      <c r="Y37" s="3"/>
      <c r="Z37" s="3"/>
      <c r="AA37" s="199"/>
      <c r="AB37" s="66"/>
      <c r="AC37" s="66"/>
      <c r="AD37" s="265">
        <f>IF(COUNTA(E38:H38)&gt;=2,1,0)</f>
        <v>0</v>
      </c>
      <c r="AE37" s="262">
        <f>IF(COUNTA(I38:M38)&gt;=2,1,0)</f>
        <v>0</v>
      </c>
      <c r="AF37" s="262"/>
      <c r="AG37" s="262"/>
      <c r="AH37" s="265">
        <v>2</v>
      </c>
    </row>
    <row r="38" spans="1:34" ht="13.5" thickBot="1">
      <c r="A38" s="276"/>
      <c r="B38" s="288"/>
      <c r="C38" s="276"/>
      <c r="D38" s="276"/>
      <c r="E38" s="208"/>
      <c r="F38" s="208"/>
      <c r="G38" s="208"/>
      <c r="H38" s="208"/>
      <c r="I38" s="208"/>
      <c r="J38" s="208"/>
      <c r="K38" s="208"/>
      <c r="L38" s="208"/>
      <c r="M38" s="208"/>
      <c r="N38" s="209"/>
      <c r="O38" s="210"/>
      <c r="P38" s="210"/>
      <c r="Q38" s="210"/>
      <c r="R38" s="211"/>
      <c r="S38" s="276"/>
      <c r="T38" s="276"/>
      <c r="U38" s="273"/>
      <c r="V38" s="273"/>
      <c r="W38" s="66"/>
      <c r="X38" s="2"/>
      <c r="Y38" s="3"/>
      <c r="Z38" s="3"/>
      <c r="AA38" s="199"/>
      <c r="AB38" s="66"/>
      <c r="AC38" s="66"/>
      <c r="AD38" s="263"/>
      <c r="AE38" s="263"/>
      <c r="AF38" s="263"/>
      <c r="AG38" s="263"/>
      <c r="AH38" s="263"/>
    </row>
    <row r="39" spans="1:34" ht="13.5" thickBot="1">
      <c r="A39" s="259">
        <f>A37+1</f>
        <v>3</v>
      </c>
      <c r="B39" s="287" t="str">
        <f>DenStatus!C26</f>
        <v>Code of the Wolf</v>
      </c>
      <c r="C39" s="260">
        <v>5</v>
      </c>
      <c r="D39" s="260">
        <v>14</v>
      </c>
      <c r="E39" s="204" t="s">
        <v>166</v>
      </c>
      <c r="F39" s="204" t="s">
        <v>167</v>
      </c>
      <c r="G39" s="204" t="s">
        <v>174</v>
      </c>
      <c r="H39" s="204" t="s">
        <v>175</v>
      </c>
      <c r="I39" s="204" t="s">
        <v>176</v>
      </c>
      <c r="J39" s="204" t="s">
        <v>168</v>
      </c>
      <c r="K39" s="204" t="s">
        <v>169</v>
      </c>
      <c r="L39" s="204" t="s">
        <v>170</v>
      </c>
      <c r="M39" s="204" t="s">
        <v>162</v>
      </c>
      <c r="N39" s="204" t="s">
        <v>163</v>
      </c>
      <c r="O39" s="204" t="s">
        <v>177</v>
      </c>
      <c r="P39" s="204" t="s">
        <v>164</v>
      </c>
      <c r="Q39" s="204" t="s">
        <v>165</v>
      </c>
      <c r="R39" s="204" t="s">
        <v>178</v>
      </c>
      <c r="S39" s="259">
        <f>COUNTA(E40:R40)</f>
        <v>0</v>
      </c>
      <c r="T39" s="259">
        <f>IF(SUM(AD39:AG40)&gt;=AH39,1,0)</f>
        <v>0</v>
      </c>
      <c r="U39" s="272"/>
      <c r="V39" s="272"/>
      <c r="W39" s="66"/>
      <c r="X39" s="2"/>
      <c r="Y39" s="3"/>
      <c r="Z39" s="3"/>
      <c r="AA39" s="199"/>
      <c r="AB39" s="66"/>
      <c r="AC39" s="66"/>
      <c r="AD39" s="265">
        <f>IF(COUNTA(E40:I40)&gt;=2,1,0)</f>
        <v>0</v>
      </c>
      <c r="AE39" s="265">
        <f>IF(COUNTA(J40:L40)&gt;=1,1,0)</f>
        <v>0</v>
      </c>
      <c r="AF39" s="265">
        <f>IF(COUNTA(M40:O40)&gt;=1,1,0)</f>
        <v>0</v>
      </c>
      <c r="AG39" s="265">
        <f>IF(COUNTA(P40:R40)&gt;=1,1,0)</f>
        <v>0</v>
      </c>
      <c r="AH39" s="265">
        <v>4</v>
      </c>
    </row>
    <row r="40" spans="1:34" ht="13.5" thickBot="1">
      <c r="A40" s="276"/>
      <c r="B40" s="288"/>
      <c r="C40" s="276"/>
      <c r="D40" s="276"/>
      <c r="E40" s="208"/>
      <c r="F40" s="208"/>
      <c r="G40" s="208"/>
      <c r="H40" s="208"/>
      <c r="I40" s="208"/>
      <c r="J40" s="208"/>
      <c r="K40" s="208"/>
      <c r="L40" s="208"/>
      <c r="M40" s="208"/>
      <c r="N40" s="208"/>
      <c r="O40" s="208"/>
      <c r="P40" s="208"/>
      <c r="Q40" s="208"/>
      <c r="R40" s="208"/>
      <c r="S40" s="276"/>
      <c r="T40" s="276"/>
      <c r="U40" s="273"/>
      <c r="V40" s="273"/>
      <c r="W40" s="66"/>
      <c r="X40" s="2"/>
      <c r="Y40" s="3"/>
      <c r="Z40" s="3"/>
      <c r="AA40" s="199"/>
      <c r="AB40" s="66"/>
      <c r="AC40" s="66"/>
      <c r="AD40" s="263"/>
      <c r="AE40" s="263"/>
      <c r="AF40" s="263"/>
      <c r="AG40" s="263"/>
      <c r="AH40" s="263"/>
    </row>
    <row r="41" spans="1:34" ht="13.5" thickBot="1">
      <c r="A41" s="259">
        <f>A39+1</f>
        <v>4</v>
      </c>
      <c r="B41" s="287" t="str">
        <f>DenStatus!C27</f>
        <v>Collections &amp; Hobbies</v>
      </c>
      <c r="C41" s="260">
        <v>4</v>
      </c>
      <c r="D41" s="260">
        <v>6</v>
      </c>
      <c r="E41" s="204">
        <v>1</v>
      </c>
      <c r="F41" s="204">
        <v>2</v>
      </c>
      <c r="G41" s="204" t="s">
        <v>162</v>
      </c>
      <c r="H41" s="204" t="s">
        <v>163</v>
      </c>
      <c r="I41" s="204" t="s">
        <v>164</v>
      </c>
      <c r="J41" s="204" t="s">
        <v>165</v>
      </c>
      <c r="K41" s="205"/>
      <c r="L41" s="206"/>
      <c r="M41" s="206"/>
      <c r="N41" s="206"/>
      <c r="O41" s="206"/>
      <c r="P41" s="206"/>
      <c r="Q41" s="206"/>
      <c r="R41" s="207"/>
      <c r="S41" s="259">
        <f>COUNTA(E42:R42)</f>
        <v>0</v>
      </c>
      <c r="T41" s="259">
        <f>IF(SUM(AD41:AG42)&gt;=AH41,1,0)</f>
        <v>0</v>
      </c>
      <c r="U41" s="272"/>
      <c r="V41" s="272"/>
      <c r="W41" s="66"/>
      <c r="X41" s="2"/>
      <c r="Y41" s="3"/>
      <c r="Z41" s="3"/>
      <c r="AA41" s="199"/>
      <c r="AB41" s="66"/>
      <c r="AC41" s="66"/>
      <c r="AD41" s="265">
        <f>IF(COUNTA(E42:F42)&gt;=2,1,0)</f>
        <v>0</v>
      </c>
      <c r="AE41" s="262">
        <f>IF(COUNTA(G42:H42)&gt;=1,1,0)</f>
        <v>0</v>
      </c>
      <c r="AF41" s="262">
        <f>IF(COUNTA(I42:J42)&gt;=1,1,0)</f>
        <v>0</v>
      </c>
      <c r="AG41" s="262"/>
      <c r="AH41" s="265">
        <v>3</v>
      </c>
    </row>
    <row r="42" spans="1:34" ht="13.5" thickBot="1">
      <c r="A42" s="276"/>
      <c r="B42" s="288"/>
      <c r="C42" s="276"/>
      <c r="D42" s="276"/>
      <c r="E42" s="208"/>
      <c r="F42" s="208"/>
      <c r="G42" s="208"/>
      <c r="H42" s="208"/>
      <c r="I42" s="208"/>
      <c r="J42" s="208"/>
      <c r="K42" s="209"/>
      <c r="L42" s="210"/>
      <c r="M42" s="210"/>
      <c r="N42" s="210"/>
      <c r="O42" s="210"/>
      <c r="P42" s="210"/>
      <c r="Q42" s="210"/>
      <c r="R42" s="211"/>
      <c r="S42" s="276"/>
      <c r="T42" s="276"/>
      <c r="U42" s="273"/>
      <c r="V42" s="273"/>
      <c r="W42" s="66"/>
      <c r="X42" s="2"/>
      <c r="Y42" s="3"/>
      <c r="Z42" s="3"/>
      <c r="AA42" s="199"/>
      <c r="AB42" s="66"/>
      <c r="AC42" s="66"/>
      <c r="AD42" s="263"/>
      <c r="AE42" s="263"/>
      <c r="AF42" s="263"/>
      <c r="AG42" s="263"/>
      <c r="AH42" s="263"/>
    </row>
    <row r="43" spans="1:34" ht="13.5" thickBot="1">
      <c r="A43" s="259">
        <f>A41+1</f>
        <v>5</v>
      </c>
      <c r="B43" s="287" t="str">
        <f>DenStatus!C28</f>
        <v>Cubs Who Care</v>
      </c>
      <c r="C43" s="286" t="s">
        <v>210</v>
      </c>
      <c r="D43" s="260">
        <v>13</v>
      </c>
      <c r="E43" s="203">
        <v>1</v>
      </c>
      <c r="F43" s="204">
        <v>2</v>
      </c>
      <c r="G43" s="204">
        <v>3</v>
      </c>
      <c r="H43" s="204" t="s">
        <v>164</v>
      </c>
      <c r="I43" s="204" t="s">
        <v>165</v>
      </c>
      <c r="J43" s="204" t="s">
        <v>178</v>
      </c>
      <c r="K43" s="204" t="s">
        <v>207</v>
      </c>
      <c r="L43" s="204" t="s">
        <v>208</v>
      </c>
      <c r="M43" s="204" t="s">
        <v>209</v>
      </c>
      <c r="N43" s="204">
        <v>5</v>
      </c>
      <c r="O43" s="204">
        <v>6</v>
      </c>
      <c r="P43" s="204">
        <v>7</v>
      </c>
      <c r="Q43" s="204">
        <v>8</v>
      </c>
      <c r="R43" s="207"/>
      <c r="S43" s="259">
        <f>COUNTA(E44:R44)</f>
        <v>0</v>
      </c>
      <c r="T43" s="259">
        <f>IF(SUM(AD43:AG44)&gt;=AH43,1,0)</f>
        <v>0</v>
      </c>
      <c r="U43" s="272"/>
      <c r="V43" s="272"/>
      <c r="W43" s="66"/>
      <c r="X43" s="2"/>
      <c r="Y43" s="3"/>
      <c r="Z43" s="3"/>
      <c r="AA43" s="199"/>
      <c r="AB43" s="66"/>
      <c r="AC43" s="66"/>
      <c r="AD43" s="265">
        <f>COUNTA(E44:G44)</f>
        <v>0</v>
      </c>
      <c r="AE43" s="265">
        <f>IF(COUNTA(H44:M44)&gt;=3,1,0)</f>
        <v>0</v>
      </c>
      <c r="AF43" s="262">
        <f>COUNTA(N44:Q44)</f>
        <v>0</v>
      </c>
      <c r="AG43" s="262"/>
      <c r="AH43" s="265">
        <v>4</v>
      </c>
    </row>
    <row r="44" spans="1:34" ht="13.5" thickBot="1">
      <c r="A44" s="276"/>
      <c r="B44" s="288"/>
      <c r="C44" s="276"/>
      <c r="D44" s="276"/>
      <c r="E44" s="208"/>
      <c r="F44" s="208"/>
      <c r="G44" s="208"/>
      <c r="H44" s="208"/>
      <c r="I44" s="208"/>
      <c r="J44" s="208"/>
      <c r="K44" s="208"/>
      <c r="L44" s="208"/>
      <c r="M44" s="208"/>
      <c r="N44" s="208"/>
      <c r="O44" s="208"/>
      <c r="P44" s="208"/>
      <c r="Q44" s="208"/>
      <c r="R44" s="211"/>
      <c r="S44" s="276"/>
      <c r="T44" s="276"/>
      <c r="U44" s="273"/>
      <c r="V44" s="273"/>
      <c r="W44" s="66"/>
      <c r="X44" s="2"/>
      <c r="Y44" s="3"/>
      <c r="Z44" s="3"/>
      <c r="AA44" s="199"/>
      <c r="AB44" s="66"/>
      <c r="AC44" s="66"/>
      <c r="AD44" s="263"/>
      <c r="AE44" s="263"/>
      <c r="AF44" s="263"/>
      <c r="AG44" s="263"/>
      <c r="AH44" s="263"/>
    </row>
    <row r="45" spans="1:34" ht="13.5" thickBot="1">
      <c r="A45" s="259">
        <f>A43+1</f>
        <v>6</v>
      </c>
      <c r="B45" s="287" t="str">
        <f>DenStatus!C29</f>
        <v>Digging in the Past</v>
      </c>
      <c r="C45" s="260">
        <v>4</v>
      </c>
      <c r="D45" s="260">
        <v>5</v>
      </c>
      <c r="E45" s="204">
        <v>1</v>
      </c>
      <c r="F45" s="204">
        <v>2</v>
      </c>
      <c r="G45" s="204" t="s">
        <v>162</v>
      </c>
      <c r="H45" s="204" t="s">
        <v>163</v>
      </c>
      <c r="I45" s="204">
        <v>4</v>
      </c>
      <c r="J45" s="205"/>
      <c r="K45" s="206"/>
      <c r="L45" s="206"/>
      <c r="M45" s="206"/>
      <c r="N45" s="206"/>
      <c r="O45" s="206"/>
      <c r="P45" s="206"/>
      <c r="Q45" s="206"/>
      <c r="R45" s="207"/>
      <c r="S45" s="259">
        <f>COUNTA(E46:R46)</f>
        <v>0</v>
      </c>
      <c r="T45" s="259">
        <f>IF(SUM(AD45:AG46)&gt;=AH45,1,0)</f>
        <v>0</v>
      </c>
      <c r="U45" s="274"/>
      <c r="V45" s="274"/>
      <c r="W45" s="66"/>
      <c r="X45" s="2"/>
      <c r="Y45" s="3"/>
      <c r="Z45" s="3"/>
      <c r="AA45" s="199"/>
      <c r="AB45" s="66"/>
      <c r="AC45" s="66"/>
      <c r="AD45" s="265">
        <f>IF(COUNTA(E46:F46)&gt;=2,1,0)</f>
        <v>0</v>
      </c>
      <c r="AE45" s="262">
        <f>IF(COUNTA(G46:H46)&gt;=1,1,0)</f>
        <v>0</v>
      </c>
      <c r="AF45" s="266">
        <f>IF(COUNTA(I46)&gt;=1,1,0)</f>
        <v>0</v>
      </c>
      <c r="AG45" s="262"/>
      <c r="AH45" s="265">
        <v>3</v>
      </c>
    </row>
    <row r="46" spans="1:34" ht="13.5" thickBot="1">
      <c r="A46" s="276"/>
      <c r="B46" s="288"/>
      <c r="C46" s="276"/>
      <c r="D46" s="276"/>
      <c r="E46" s="208"/>
      <c r="F46" s="208"/>
      <c r="G46" s="208"/>
      <c r="H46" s="208"/>
      <c r="I46" s="208"/>
      <c r="J46" s="209"/>
      <c r="K46" s="210"/>
      <c r="L46" s="210"/>
      <c r="M46" s="210"/>
      <c r="N46" s="210"/>
      <c r="O46" s="210"/>
      <c r="P46" s="210"/>
      <c r="Q46" s="210"/>
      <c r="R46" s="211"/>
      <c r="S46" s="276"/>
      <c r="T46" s="276"/>
      <c r="U46" s="273"/>
      <c r="V46" s="273"/>
      <c r="W46" s="66"/>
      <c r="X46" s="2"/>
      <c r="Y46" s="3"/>
      <c r="Z46" s="3"/>
      <c r="AA46" s="199"/>
      <c r="AB46" s="66"/>
      <c r="AC46" s="66"/>
      <c r="AD46" s="263"/>
      <c r="AE46" s="263"/>
      <c r="AF46" s="263"/>
      <c r="AG46" s="263"/>
      <c r="AH46" s="263"/>
    </row>
    <row r="47" spans="1:34" ht="13.5" thickBot="1">
      <c r="A47" s="259">
        <f>A45+1</f>
        <v>7</v>
      </c>
      <c r="B47" s="287" t="str">
        <f>DenStatus!C30</f>
        <v>Finding Your Way</v>
      </c>
      <c r="C47" s="260">
        <v>6</v>
      </c>
      <c r="D47" s="260">
        <v>6</v>
      </c>
      <c r="E47" s="204" t="s">
        <v>166</v>
      </c>
      <c r="F47" s="204" t="s">
        <v>167</v>
      </c>
      <c r="G47" s="204" t="s">
        <v>168</v>
      </c>
      <c r="H47" s="204" t="s">
        <v>169</v>
      </c>
      <c r="I47" s="204">
        <v>3</v>
      </c>
      <c r="J47" s="203">
        <v>4</v>
      </c>
      <c r="K47" s="205"/>
      <c r="L47" s="206"/>
      <c r="M47" s="206"/>
      <c r="N47" s="206"/>
      <c r="O47" s="206"/>
      <c r="P47" s="206"/>
      <c r="Q47" s="206"/>
      <c r="R47" s="207"/>
      <c r="S47" s="259">
        <f>COUNTA(E48:R48)</f>
        <v>0</v>
      </c>
      <c r="T47" s="259">
        <f>IF(SUM(AD47:AG48)&gt;=AH47,1,0)</f>
        <v>0</v>
      </c>
      <c r="U47" s="272"/>
      <c r="V47" s="272"/>
      <c r="W47" s="66"/>
      <c r="X47" s="2"/>
      <c r="Y47" s="3"/>
      <c r="Z47" s="3"/>
      <c r="AA47" s="199"/>
      <c r="AB47" s="66"/>
      <c r="AC47" s="66"/>
      <c r="AD47" s="265">
        <f>IF(COUNTA(E48:J48)&gt;=6,1,0)</f>
        <v>0</v>
      </c>
      <c r="AE47" s="262"/>
      <c r="AF47" s="262"/>
      <c r="AG47" s="262"/>
      <c r="AH47" s="265">
        <v>1</v>
      </c>
    </row>
    <row r="48" spans="1:34" ht="13.5" thickBot="1">
      <c r="A48" s="276"/>
      <c r="B48" s="288"/>
      <c r="C48" s="276"/>
      <c r="D48" s="276"/>
      <c r="E48" s="208"/>
      <c r="F48" s="208"/>
      <c r="G48" s="208"/>
      <c r="H48" s="208"/>
      <c r="I48" s="208"/>
      <c r="J48" s="208"/>
      <c r="K48" s="209"/>
      <c r="L48" s="210"/>
      <c r="M48" s="210"/>
      <c r="N48" s="210"/>
      <c r="O48" s="210"/>
      <c r="P48" s="210"/>
      <c r="Q48" s="210"/>
      <c r="R48" s="211"/>
      <c r="S48" s="276"/>
      <c r="T48" s="276"/>
      <c r="U48" s="273"/>
      <c r="V48" s="273"/>
      <c r="W48" s="66"/>
      <c r="X48" s="2"/>
      <c r="Y48" s="3"/>
      <c r="Z48" s="3"/>
      <c r="AA48" s="199"/>
      <c r="AB48" s="66"/>
      <c r="AC48" s="66"/>
      <c r="AD48" s="263"/>
      <c r="AE48" s="263"/>
      <c r="AF48" s="263"/>
      <c r="AG48" s="263"/>
      <c r="AH48" s="263"/>
    </row>
    <row r="49" spans="1:34" ht="13.5" thickBot="1">
      <c r="A49" s="259">
        <f>A47+1</f>
        <v>8</v>
      </c>
      <c r="B49" s="287" t="str">
        <f>DenStatus!C31</f>
        <v>Germs Alive!</v>
      </c>
      <c r="C49" s="260">
        <v>5</v>
      </c>
      <c r="D49" s="260">
        <v>6</v>
      </c>
      <c r="E49" s="203">
        <v>1</v>
      </c>
      <c r="F49" s="203">
        <v>2</v>
      </c>
      <c r="G49" s="203">
        <v>3</v>
      </c>
      <c r="H49" s="203">
        <v>4</v>
      </c>
      <c r="I49" s="203">
        <v>5</v>
      </c>
      <c r="J49" s="203">
        <v>6</v>
      </c>
      <c r="K49" s="205"/>
      <c r="L49" s="206"/>
      <c r="M49" s="206"/>
      <c r="N49" s="206"/>
      <c r="O49" s="206"/>
      <c r="P49" s="206"/>
      <c r="Q49" s="206"/>
      <c r="R49" s="207"/>
      <c r="S49" s="259">
        <f>COUNTA(E50:R50)</f>
        <v>0</v>
      </c>
      <c r="T49" s="259">
        <f>IF(SUM(AD49:AG50)&gt;=AH49,1,0)</f>
        <v>0</v>
      </c>
      <c r="U49" s="272"/>
      <c r="V49" s="272"/>
      <c r="W49" s="66"/>
      <c r="X49" s="2"/>
      <c r="Y49" s="3"/>
      <c r="Z49" s="3"/>
      <c r="AA49" s="199"/>
      <c r="AB49" s="66"/>
      <c r="AC49" s="66"/>
      <c r="AD49" s="265">
        <f>IF(COUNTA(E50:J50)&gt;=5,1,0)</f>
        <v>0</v>
      </c>
      <c r="AE49" s="262"/>
      <c r="AF49" s="262"/>
      <c r="AG49" s="262"/>
      <c r="AH49" s="265">
        <v>1</v>
      </c>
    </row>
    <row r="50" spans="1:34" ht="13.5" thickBot="1">
      <c r="A50" s="276"/>
      <c r="B50" s="288"/>
      <c r="C50" s="276"/>
      <c r="D50" s="276"/>
      <c r="E50" s="208"/>
      <c r="F50" s="208"/>
      <c r="G50" s="208"/>
      <c r="H50" s="208"/>
      <c r="I50" s="208"/>
      <c r="J50" s="208"/>
      <c r="K50" s="209"/>
      <c r="L50" s="210"/>
      <c r="M50" s="210"/>
      <c r="N50" s="210"/>
      <c r="O50" s="210"/>
      <c r="P50" s="210"/>
      <c r="Q50" s="210"/>
      <c r="R50" s="211"/>
      <c r="S50" s="276"/>
      <c r="T50" s="276"/>
      <c r="U50" s="273"/>
      <c r="V50" s="273"/>
      <c r="W50" s="66"/>
      <c r="X50" s="2"/>
      <c r="Y50" s="3"/>
      <c r="Z50" s="3"/>
      <c r="AA50" s="199"/>
      <c r="AB50" s="66"/>
      <c r="AC50" s="66"/>
      <c r="AD50" s="263"/>
      <c r="AE50" s="263"/>
      <c r="AF50" s="263"/>
      <c r="AG50" s="263"/>
      <c r="AH50" s="263"/>
    </row>
    <row r="51" spans="1:34" ht="13.5" thickBot="1">
      <c r="A51" s="259">
        <f>A49+1</f>
        <v>9</v>
      </c>
      <c r="B51" s="287" t="str">
        <f>DenStatus!C32</f>
        <v>Grow Something</v>
      </c>
      <c r="C51" s="260">
        <v>4</v>
      </c>
      <c r="D51" s="260">
        <v>6</v>
      </c>
      <c r="E51" s="203">
        <v>1</v>
      </c>
      <c r="F51" s="203">
        <v>2</v>
      </c>
      <c r="G51" s="203">
        <v>3</v>
      </c>
      <c r="H51" s="204" t="s">
        <v>164</v>
      </c>
      <c r="I51" s="204" t="s">
        <v>165</v>
      </c>
      <c r="J51" s="204" t="s">
        <v>178</v>
      </c>
      <c r="K51" s="205"/>
      <c r="L51" s="206"/>
      <c r="M51" s="206"/>
      <c r="N51" s="206"/>
      <c r="O51" s="206"/>
      <c r="P51" s="206"/>
      <c r="Q51" s="206"/>
      <c r="R51" s="207"/>
      <c r="S51" s="259">
        <f>COUNTA(E52:R52)</f>
        <v>0</v>
      </c>
      <c r="T51" s="259">
        <f>IF(SUM(AD51:AG52)&gt;=AH51,1,0)</f>
        <v>0</v>
      </c>
      <c r="U51" s="272"/>
      <c r="V51" s="272"/>
      <c r="W51" s="66"/>
      <c r="X51" s="2"/>
      <c r="Y51" s="3"/>
      <c r="Z51" s="3"/>
      <c r="AA51" s="199"/>
      <c r="AB51" s="66"/>
      <c r="AC51" s="66"/>
      <c r="AD51" s="265">
        <f>IF(COUNTA(E52:G52)&gt;=3,1,0)</f>
        <v>0</v>
      </c>
      <c r="AE51" s="275">
        <f>IF(COUNTA(H52:J52)&gt;=1,1,0)</f>
        <v>0</v>
      </c>
      <c r="AF51" s="262"/>
      <c r="AG51" s="262"/>
      <c r="AH51" s="265">
        <v>2</v>
      </c>
    </row>
    <row r="52" spans="1:34" ht="13.5" thickBot="1">
      <c r="A52" s="276"/>
      <c r="B52" s="288"/>
      <c r="C52" s="276"/>
      <c r="D52" s="276"/>
      <c r="E52" s="208"/>
      <c r="F52" s="208"/>
      <c r="G52" s="208"/>
      <c r="H52" s="208"/>
      <c r="I52" s="208"/>
      <c r="J52" s="208"/>
      <c r="K52" s="209"/>
      <c r="L52" s="210"/>
      <c r="M52" s="210"/>
      <c r="N52" s="210"/>
      <c r="O52" s="210"/>
      <c r="P52" s="210"/>
      <c r="Q52" s="210"/>
      <c r="R52" s="211"/>
      <c r="S52" s="276"/>
      <c r="T52" s="276"/>
      <c r="U52" s="273"/>
      <c r="V52" s="273"/>
      <c r="W52" s="66"/>
      <c r="X52" s="2"/>
      <c r="Y52" s="3"/>
      <c r="Z52" s="3"/>
      <c r="AA52" s="199"/>
      <c r="AB52" s="66"/>
      <c r="AC52" s="66"/>
      <c r="AD52" s="263"/>
      <c r="AE52" s="263"/>
      <c r="AF52" s="263"/>
      <c r="AG52" s="263"/>
      <c r="AH52" s="263"/>
    </row>
    <row r="53" spans="1:34" ht="13.5" thickBot="1">
      <c r="A53" s="259">
        <f>A51+1</f>
        <v>10</v>
      </c>
      <c r="B53" s="287" t="str">
        <f>DenStatus!C33</f>
        <v>Hometown Heroes</v>
      </c>
      <c r="C53" s="260">
        <v>4</v>
      </c>
      <c r="D53" s="260">
        <v>6</v>
      </c>
      <c r="E53" s="203">
        <v>1</v>
      </c>
      <c r="F53" s="203">
        <v>2</v>
      </c>
      <c r="G53" s="203">
        <v>3</v>
      </c>
      <c r="H53" s="204" t="s">
        <v>164</v>
      </c>
      <c r="I53" s="204" t="s">
        <v>165</v>
      </c>
      <c r="J53" s="204" t="s">
        <v>178</v>
      </c>
      <c r="K53" s="205"/>
      <c r="L53" s="206"/>
      <c r="M53" s="206"/>
      <c r="N53" s="206"/>
      <c r="O53" s="206"/>
      <c r="P53" s="206"/>
      <c r="Q53" s="206"/>
      <c r="R53" s="207"/>
      <c r="S53" s="259">
        <f>COUNTA(E54:R54)</f>
        <v>0</v>
      </c>
      <c r="T53" s="259">
        <f>IF(SUM(AD53:AG54)&gt;=AH53,1,0)</f>
        <v>0</v>
      </c>
      <c r="U53" s="272"/>
      <c r="V53" s="272"/>
      <c r="W53" s="66"/>
      <c r="X53" s="2"/>
      <c r="Y53" s="3"/>
      <c r="Z53" s="3"/>
      <c r="AA53" s="199"/>
      <c r="AB53" s="66"/>
      <c r="AC53" s="66"/>
      <c r="AD53" s="265">
        <f>IF(COUNTA(E54:G54)&gt;=3,1,0)</f>
        <v>0</v>
      </c>
      <c r="AE53" s="266">
        <f>IF(COUNTA(H54:J54)&gt;=1,1,0)</f>
        <v>0</v>
      </c>
      <c r="AF53" s="262"/>
      <c r="AG53" s="262"/>
      <c r="AH53" s="265">
        <v>2</v>
      </c>
    </row>
    <row r="54" spans="1:34" ht="13.5" thickBot="1">
      <c r="A54" s="276"/>
      <c r="B54" s="288"/>
      <c r="C54" s="276"/>
      <c r="D54" s="276"/>
      <c r="E54" s="208"/>
      <c r="F54" s="208"/>
      <c r="G54" s="208"/>
      <c r="H54" s="208"/>
      <c r="I54" s="208"/>
      <c r="J54" s="208"/>
      <c r="K54" s="209"/>
      <c r="L54" s="210"/>
      <c r="M54" s="210"/>
      <c r="N54" s="210"/>
      <c r="O54" s="210"/>
      <c r="P54" s="210"/>
      <c r="Q54" s="210"/>
      <c r="R54" s="211"/>
      <c r="S54" s="276"/>
      <c r="T54" s="276"/>
      <c r="U54" s="273"/>
      <c r="V54" s="273"/>
      <c r="W54" s="66"/>
      <c r="X54" s="2"/>
      <c r="Y54" s="3"/>
      <c r="Z54" s="3"/>
      <c r="AA54" s="199"/>
      <c r="AB54" s="66"/>
      <c r="AC54" s="66"/>
      <c r="AD54" s="263"/>
      <c r="AE54" s="263"/>
      <c r="AF54" s="263"/>
      <c r="AG54" s="263"/>
      <c r="AH54" s="263"/>
    </row>
    <row r="55" spans="1:34" ht="13.5" thickBot="1">
      <c r="A55" s="259">
        <v>11</v>
      </c>
      <c r="B55" s="287" t="str">
        <f>DenStatus!C34</f>
        <v>Motor Away</v>
      </c>
      <c r="C55" s="260">
        <v>4</v>
      </c>
      <c r="D55" s="260">
        <v>4</v>
      </c>
      <c r="E55" s="204" t="s">
        <v>166</v>
      </c>
      <c r="F55" s="204" t="s">
        <v>167</v>
      </c>
      <c r="G55" s="203">
        <v>2</v>
      </c>
      <c r="H55" s="203">
        <v>3</v>
      </c>
      <c r="I55" s="205"/>
      <c r="J55" s="206"/>
      <c r="K55" s="206"/>
      <c r="L55" s="206"/>
      <c r="M55" s="206"/>
      <c r="N55" s="206"/>
      <c r="O55" s="206"/>
      <c r="P55" s="206"/>
      <c r="Q55" s="206"/>
      <c r="R55" s="207"/>
      <c r="S55" s="259">
        <f>COUNTA(E56:R56)</f>
        <v>0</v>
      </c>
      <c r="T55" s="259">
        <f>IF(SUM(AD55:AG56)&gt;=AH55,1,0)</f>
        <v>0</v>
      </c>
      <c r="U55" s="272"/>
      <c r="V55" s="272"/>
      <c r="W55" s="66"/>
      <c r="X55" s="2"/>
      <c r="Y55" s="3"/>
      <c r="Z55" s="3"/>
      <c r="AA55" s="199"/>
      <c r="AB55" s="66"/>
      <c r="AC55" s="66"/>
      <c r="AD55" s="265">
        <f>IF(COUNTA(E56:H56)&gt;=4,1,0)</f>
        <v>0</v>
      </c>
      <c r="AE55" s="262"/>
      <c r="AF55" s="262"/>
      <c r="AG55" s="262"/>
      <c r="AH55" s="265">
        <v>1</v>
      </c>
    </row>
    <row r="56" spans="1:34" ht="13.5" thickBot="1">
      <c r="A56" s="276"/>
      <c r="B56" s="288"/>
      <c r="C56" s="276"/>
      <c r="D56" s="276"/>
      <c r="E56" s="208"/>
      <c r="F56" s="208"/>
      <c r="G56" s="208"/>
      <c r="H56" s="208"/>
      <c r="I56" s="209"/>
      <c r="J56" s="210"/>
      <c r="K56" s="210"/>
      <c r="L56" s="210"/>
      <c r="M56" s="210"/>
      <c r="N56" s="210"/>
      <c r="O56" s="210"/>
      <c r="P56" s="210"/>
      <c r="Q56" s="210"/>
      <c r="R56" s="211"/>
      <c r="S56" s="276"/>
      <c r="T56" s="276"/>
      <c r="U56" s="273"/>
      <c r="V56" s="273"/>
      <c r="W56" s="66"/>
      <c r="X56" s="2"/>
      <c r="Y56" s="3"/>
      <c r="Z56" s="3"/>
      <c r="AA56" s="199"/>
      <c r="AB56" s="66"/>
      <c r="AC56" s="66"/>
      <c r="AD56" s="263"/>
      <c r="AE56" s="263"/>
      <c r="AF56" s="263"/>
      <c r="AG56" s="263"/>
      <c r="AH56" s="263"/>
    </row>
    <row r="57" spans="1:34" ht="13.5" thickBot="1">
      <c r="A57" s="259">
        <v>12</v>
      </c>
      <c r="B57" s="287" t="str">
        <f>DenStatus!C35</f>
        <v>Paws of Skill</v>
      </c>
      <c r="C57" s="260">
        <v>4</v>
      </c>
      <c r="D57" s="260">
        <v>7</v>
      </c>
      <c r="E57" s="203">
        <v>1</v>
      </c>
      <c r="F57" s="203">
        <v>2</v>
      </c>
      <c r="G57" s="203">
        <v>3</v>
      </c>
      <c r="H57" s="203">
        <v>4</v>
      </c>
      <c r="I57" s="203">
        <v>5</v>
      </c>
      <c r="J57" s="203">
        <v>6</v>
      </c>
      <c r="K57" s="203">
        <v>7</v>
      </c>
      <c r="L57" s="205"/>
      <c r="M57" s="206"/>
      <c r="N57" s="206"/>
      <c r="O57" s="206"/>
      <c r="P57" s="206"/>
      <c r="Q57" s="206"/>
      <c r="R57" s="207"/>
      <c r="S57" s="259">
        <f>COUNTA(E58:R58)</f>
        <v>0</v>
      </c>
      <c r="T57" s="259">
        <f>IF(SUM(AD57:AG58)&gt;=AH57,1,0)</f>
        <v>0</v>
      </c>
      <c r="U57" s="272"/>
      <c r="V57" s="272"/>
      <c r="W57" s="66"/>
      <c r="X57" s="2"/>
      <c r="Y57" s="3"/>
      <c r="Z57" s="3"/>
      <c r="AA57" s="199"/>
      <c r="AB57" s="66"/>
      <c r="AC57" s="66"/>
      <c r="AD57" s="265">
        <f>IF(COUNTA(E58:H58)&gt;=4,1,0)</f>
        <v>0</v>
      </c>
      <c r="AE57" s="262"/>
      <c r="AF57" s="262"/>
      <c r="AG57" s="262"/>
      <c r="AH57" s="265">
        <v>1</v>
      </c>
    </row>
    <row r="58" spans="1:34" ht="13.5" thickBot="1">
      <c r="A58" s="276"/>
      <c r="B58" s="288"/>
      <c r="C58" s="276"/>
      <c r="D58" s="276"/>
      <c r="E58" s="208"/>
      <c r="F58" s="208"/>
      <c r="G58" s="208"/>
      <c r="H58" s="208"/>
      <c r="I58" s="208"/>
      <c r="J58" s="208"/>
      <c r="K58" s="208"/>
      <c r="L58" s="209"/>
      <c r="M58" s="210"/>
      <c r="N58" s="210"/>
      <c r="O58" s="210"/>
      <c r="P58" s="210"/>
      <c r="Q58" s="210"/>
      <c r="R58" s="211"/>
      <c r="S58" s="276"/>
      <c r="T58" s="276"/>
      <c r="U58" s="273"/>
      <c r="V58" s="273"/>
      <c r="W58" s="66"/>
      <c r="X58" s="2"/>
      <c r="Y58" s="3"/>
      <c r="Z58" s="3"/>
      <c r="AA58" s="199"/>
      <c r="AB58" s="66"/>
      <c r="AC58" s="66"/>
      <c r="AD58" s="263"/>
      <c r="AE58" s="263"/>
      <c r="AF58" s="263"/>
      <c r="AG58" s="263"/>
      <c r="AH58" s="263"/>
    </row>
    <row r="59" spans="1:34" ht="13.5" thickBot="1">
      <c r="A59" s="268">
        <v>13</v>
      </c>
      <c r="B59" s="283" t="str">
        <f>DenStatus!C36</f>
        <v>Spirit of the Water</v>
      </c>
      <c r="C59" s="281">
        <v>5</v>
      </c>
      <c r="D59" s="281">
        <v>5</v>
      </c>
      <c r="E59" s="197">
        <v>1</v>
      </c>
      <c r="F59" s="197">
        <v>2</v>
      </c>
      <c r="G59" s="197">
        <v>3</v>
      </c>
      <c r="H59" s="197">
        <v>4</v>
      </c>
      <c r="I59" s="197">
        <v>5</v>
      </c>
      <c r="J59" s="205"/>
      <c r="K59" s="78"/>
      <c r="L59" s="78"/>
      <c r="M59" s="78"/>
      <c r="N59" s="78"/>
      <c r="O59" s="78"/>
      <c r="P59" s="78"/>
      <c r="Q59" s="78"/>
      <c r="R59" s="202"/>
      <c r="S59" s="268">
        <f>COUNTA(E60:R60)</f>
        <v>0</v>
      </c>
      <c r="T59" s="268">
        <f>IF(SUM(AD59:AG60)&gt;=AH59,1,0)</f>
        <v>0</v>
      </c>
      <c r="U59" s="270"/>
      <c r="V59" s="270"/>
      <c r="W59" s="66"/>
      <c r="X59" s="2"/>
      <c r="Y59" s="3"/>
      <c r="Z59" s="3"/>
      <c r="AA59" s="199"/>
      <c r="AB59" s="66"/>
      <c r="AC59" s="66"/>
      <c r="AD59" s="265">
        <f>IF(COUNTA(E60:I60)&gt;=5,1,0)</f>
        <v>0</v>
      </c>
      <c r="AE59" s="262"/>
      <c r="AF59" s="262"/>
      <c r="AG59" s="262"/>
      <c r="AH59" s="265">
        <v>1</v>
      </c>
    </row>
    <row r="60" spans="1:34" ht="13.5" thickBot="1">
      <c r="A60" s="282"/>
      <c r="B60" s="284"/>
      <c r="C60" s="282"/>
      <c r="D60" s="269"/>
      <c r="E60" s="8"/>
      <c r="F60" s="8"/>
      <c r="G60" s="8"/>
      <c r="H60" s="8"/>
      <c r="I60" s="8"/>
      <c r="J60" s="183"/>
      <c r="K60" s="184"/>
      <c r="L60" s="184"/>
      <c r="M60" s="184"/>
      <c r="N60" s="184"/>
      <c r="O60" s="184"/>
      <c r="P60" s="184"/>
      <c r="Q60" s="184"/>
      <c r="R60" s="198"/>
      <c r="S60" s="269"/>
      <c r="T60" s="269"/>
      <c r="U60" s="271"/>
      <c r="V60" s="271"/>
      <c r="W60" s="66"/>
      <c r="X60" s="2"/>
      <c r="Y60" s="3"/>
      <c r="Z60" s="3"/>
      <c r="AA60" s="199"/>
      <c r="AB60" s="66"/>
      <c r="AC60" s="66"/>
      <c r="AD60" s="263"/>
      <c r="AE60" s="263"/>
      <c r="AF60" s="263"/>
      <c r="AG60" s="263"/>
      <c r="AH60" s="263"/>
    </row>
    <row r="61" spans="1:34" ht="13.5" thickTop="1">
      <c r="A61" s="66"/>
      <c r="B61" s="72" t="s">
        <v>91</v>
      </c>
      <c r="C61" s="73">
        <f>IF(SUM(T35:T60)&gt;=1,"X",0)</f>
        <v>0</v>
      </c>
      <c r="D61" s="227" t="s">
        <v>212</v>
      </c>
      <c r="E61" s="76"/>
      <c r="F61" s="76"/>
      <c r="G61" s="76"/>
      <c r="H61" s="76"/>
      <c r="I61" s="76"/>
      <c r="J61" s="76"/>
      <c r="K61" s="76"/>
      <c r="L61" s="76"/>
      <c r="M61" s="76"/>
      <c r="N61" s="76"/>
      <c r="O61" s="76"/>
      <c r="P61" s="76"/>
      <c r="Q61" s="76"/>
      <c r="R61" s="66"/>
      <c r="S61" s="66"/>
      <c r="T61" s="66"/>
      <c r="U61" s="200"/>
      <c r="V61" s="66"/>
      <c r="W61" s="66"/>
      <c r="X61" s="6"/>
      <c r="Y61" s="3"/>
      <c r="Z61" s="3"/>
      <c r="AA61" s="199"/>
      <c r="AB61" s="66"/>
      <c r="AC61" s="66"/>
      <c r="AD61" s="66"/>
      <c r="AE61" s="66"/>
      <c r="AF61" s="66"/>
      <c r="AG61" s="66"/>
      <c r="AH61" s="66"/>
    </row>
    <row r="62" spans="1:34">
      <c r="A62" s="66"/>
      <c r="B62" s="77"/>
      <c r="C62" s="78"/>
      <c r="D62" s="76"/>
      <c r="E62" s="76"/>
      <c r="F62" s="76"/>
      <c r="G62" s="76"/>
      <c r="H62" s="76"/>
      <c r="I62" s="76"/>
      <c r="J62" s="76"/>
      <c r="K62" s="76"/>
      <c r="L62" s="76"/>
      <c r="M62" s="76"/>
      <c r="N62" s="76"/>
      <c r="O62" s="76"/>
      <c r="P62" s="76"/>
      <c r="Q62" s="76"/>
      <c r="R62" s="66"/>
      <c r="S62" s="66"/>
      <c r="T62" s="66"/>
      <c r="U62" s="66"/>
      <c r="V62" s="66"/>
      <c r="W62" s="66"/>
      <c r="X62" s="2"/>
      <c r="Y62" s="3"/>
      <c r="Z62" s="3"/>
      <c r="AA62" s="199"/>
      <c r="AB62" s="66"/>
      <c r="AC62" s="66"/>
      <c r="AD62" s="237" t="s">
        <v>100</v>
      </c>
      <c r="AE62" s="232"/>
      <c r="AF62" s="232"/>
      <c r="AG62" s="232"/>
      <c r="AH62" s="218"/>
    </row>
    <row r="63" spans="1:34">
      <c r="A63" s="67" t="s">
        <v>107</v>
      </c>
      <c r="B63" s="66"/>
      <c r="C63" s="66"/>
      <c r="D63" s="66"/>
      <c r="E63" s="66"/>
      <c r="F63" s="66"/>
      <c r="G63" s="66"/>
      <c r="H63" s="66"/>
      <c r="I63" s="66"/>
      <c r="J63" s="66"/>
      <c r="K63" s="66"/>
      <c r="L63" s="66"/>
      <c r="M63" s="66"/>
      <c r="N63" s="66"/>
      <c r="O63" s="66"/>
      <c r="P63" s="66"/>
      <c r="Q63" s="66"/>
      <c r="R63" s="66"/>
      <c r="S63" s="66"/>
      <c r="T63" s="66"/>
      <c r="U63" s="66"/>
      <c r="V63" s="66"/>
      <c r="W63" s="66"/>
      <c r="X63" s="2"/>
      <c r="Y63" s="3"/>
      <c r="Z63" s="3"/>
      <c r="AA63" s="199"/>
      <c r="AB63" s="66"/>
      <c r="AC63" s="66"/>
      <c r="AD63" s="233" t="s">
        <v>27</v>
      </c>
      <c r="AE63" s="234"/>
      <c r="AF63" s="234"/>
      <c r="AG63" s="234"/>
      <c r="AH63" s="235"/>
    </row>
    <row r="64" spans="1:34">
      <c r="A64" s="68" t="s">
        <v>6</v>
      </c>
      <c r="B64" s="68"/>
      <c r="C64" s="68" t="s">
        <v>8</v>
      </c>
      <c r="D64" s="68"/>
      <c r="E64" s="195" t="s">
        <v>34</v>
      </c>
      <c r="F64" s="85"/>
      <c r="G64" s="85"/>
      <c r="H64" s="85"/>
      <c r="I64" s="85"/>
      <c r="J64" s="85"/>
      <c r="K64" s="85"/>
      <c r="L64" s="85"/>
      <c r="M64" s="85"/>
      <c r="N64" s="85"/>
      <c r="O64" s="85"/>
      <c r="P64" s="85"/>
      <c r="Q64" s="85"/>
      <c r="R64" s="86"/>
      <c r="S64" s="291" t="s">
        <v>5</v>
      </c>
      <c r="T64" s="292"/>
      <c r="U64" s="292"/>
      <c r="V64" s="293"/>
      <c r="W64" s="66"/>
      <c r="X64" s="2"/>
      <c r="Y64" s="3"/>
      <c r="Z64" s="3"/>
      <c r="AA64" s="199"/>
      <c r="AB64" s="66"/>
      <c r="AC64" s="66"/>
      <c r="AD64" s="91" t="s">
        <v>35</v>
      </c>
      <c r="AE64" s="91" t="s">
        <v>51</v>
      </c>
      <c r="AF64" s="112" t="s">
        <v>180</v>
      </c>
      <c r="AG64" s="112" t="s">
        <v>183</v>
      </c>
      <c r="AH64" s="91" t="s">
        <v>1</v>
      </c>
    </row>
    <row r="65" spans="1:34">
      <c r="A65" s="69" t="s">
        <v>46</v>
      </c>
      <c r="B65" s="68" t="s">
        <v>43</v>
      </c>
      <c r="C65" s="69" t="s">
        <v>49</v>
      </c>
      <c r="D65" s="70" t="s">
        <v>17</v>
      </c>
      <c r="E65" s="87">
        <v>1</v>
      </c>
      <c r="F65" s="240"/>
      <c r="G65" s="179"/>
      <c r="H65" s="179"/>
      <c r="I65" s="179"/>
      <c r="J65" s="179"/>
      <c r="K65" s="179"/>
      <c r="L65" s="179"/>
      <c r="M65" s="179"/>
      <c r="N65" s="179"/>
      <c r="O65" s="179"/>
      <c r="P65" s="179"/>
      <c r="Q65" s="179"/>
      <c r="R65" s="88"/>
      <c r="S65" s="69" t="s">
        <v>2</v>
      </c>
      <c r="T65" s="69" t="s">
        <v>32</v>
      </c>
      <c r="U65" s="69" t="s">
        <v>25</v>
      </c>
      <c r="V65" s="59" t="s">
        <v>104</v>
      </c>
      <c r="W65" s="66"/>
      <c r="X65" s="6"/>
      <c r="Y65" s="3"/>
      <c r="Z65" s="3"/>
      <c r="AA65" s="199"/>
      <c r="AB65" s="66"/>
      <c r="AC65" s="66"/>
      <c r="AD65" s="236" t="s">
        <v>52</v>
      </c>
      <c r="AE65" s="236" t="s">
        <v>52</v>
      </c>
      <c r="AF65" s="72" t="s">
        <v>52</v>
      </c>
      <c r="AG65" s="72" t="s">
        <v>52</v>
      </c>
      <c r="AH65" s="236" t="s">
        <v>53</v>
      </c>
    </row>
    <row r="66" spans="1:34">
      <c r="A66" s="69">
        <v>1</v>
      </c>
      <c r="B66" s="68" t="str">
        <f>DenStatus!C40</f>
        <v>Child Protection</v>
      </c>
      <c r="C66" s="69">
        <v>1</v>
      </c>
      <c r="D66" s="240">
        <v>1</v>
      </c>
      <c r="E66" s="7"/>
      <c r="F66" s="240"/>
      <c r="G66" s="179"/>
      <c r="H66" s="179"/>
      <c r="I66" s="179"/>
      <c r="J66" s="179"/>
      <c r="K66" s="179"/>
      <c r="L66" s="179"/>
      <c r="M66" s="179"/>
      <c r="N66" s="179"/>
      <c r="O66" s="179"/>
      <c r="P66" s="179"/>
      <c r="Q66" s="179"/>
      <c r="R66" s="88"/>
      <c r="S66" s="69">
        <f>COUNTA(E66:R66)</f>
        <v>0</v>
      </c>
      <c r="T66" s="69">
        <f>IF(SUM(AD66:AE66)&gt;=AH66,1,0)</f>
        <v>0</v>
      </c>
      <c r="U66" s="4"/>
      <c r="V66" s="4"/>
      <c r="W66" s="66"/>
      <c r="X66" s="2"/>
      <c r="Y66" s="3"/>
      <c r="Z66" s="3"/>
      <c r="AA66" s="199"/>
      <c r="AB66" s="66"/>
      <c r="AC66" s="66"/>
      <c r="AD66" s="225">
        <f>IF(S66&gt;=C66,1,0)</f>
        <v>0</v>
      </c>
      <c r="AE66" s="225"/>
      <c r="AF66" s="225"/>
      <c r="AG66" s="225"/>
      <c r="AH66" s="225">
        <v>1</v>
      </c>
    </row>
    <row r="67" spans="1:34" ht="13.5" thickBot="1">
      <c r="A67" s="69">
        <f>A66+1</f>
        <v>2</v>
      </c>
      <c r="B67" s="68" t="str">
        <f>DenStatus!C41</f>
        <v>Cyber Chip</v>
      </c>
      <c r="C67" s="69">
        <v>1</v>
      </c>
      <c r="D67" s="240">
        <v>1</v>
      </c>
      <c r="E67" s="8"/>
      <c r="F67" s="183"/>
      <c r="G67" s="184"/>
      <c r="H67" s="184"/>
      <c r="I67" s="184"/>
      <c r="J67" s="184"/>
      <c r="K67" s="184"/>
      <c r="L67" s="184"/>
      <c r="M67" s="184"/>
      <c r="N67" s="184"/>
      <c r="O67" s="184"/>
      <c r="P67" s="184"/>
      <c r="Q67" s="184"/>
      <c r="R67" s="198"/>
      <c r="S67" s="69">
        <f>COUNTA(E67:R67)</f>
        <v>0</v>
      </c>
      <c r="T67" s="69">
        <f>IF(SUM(AD67:AE67)&gt;=AH67,1,0)</f>
        <v>0</v>
      </c>
      <c r="U67" s="4"/>
      <c r="V67" s="4"/>
      <c r="W67" s="66"/>
      <c r="X67" s="2"/>
      <c r="Y67" s="3"/>
      <c r="Z67" s="3"/>
      <c r="AA67" s="199"/>
      <c r="AB67" s="66"/>
      <c r="AC67" s="66"/>
      <c r="AD67" s="225">
        <f>IF(S67&gt;=C67,1,0)</f>
        <v>0</v>
      </c>
      <c r="AE67" s="225"/>
      <c r="AF67" s="225"/>
      <c r="AG67" s="225"/>
      <c r="AH67" s="225">
        <v>1</v>
      </c>
    </row>
    <row r="68" spans="1:34" ht="13.5" thickTop="1">
      <c r="A68" s="218"/>
      <c r="B68" s="72" t="s">
        <v>108</v>
      </c>
      <c r="C68" s="73">
        <f>IF(SUM(T66:T67)&gt;=2,"X",0)</f>
        <v>0</v>
      </c>
      <c r="D68" s="227" t="s">
        <v>212</v>
      </c>
      <c r="E68" s="76"/>
      <c r="F68" s="75"/>
      <c r="G68" s="75"/>
      <c r="H68" s="75"/>
      <c r="I68" s="75"/>
      <c r="J68" s="75"/>
      <c r="K68" s="75"/>
      <c r="L68" s="75"/>
      <c r="M68" s="75"/>
      <c r="N68" s="75"/>
      <c r="O68" s="75"/>
      <c r="P68" s="75"/>
      <c r="Q68" s="75"/>
      <c r="R68" s="75"/>
      <c r="S68" s="75"/>
      <c r="T68" s="75"/>
      <c r="U68" s="5"/>
      <c r="V68" s="89"/>
      <c r="W68" s="66"/>
      <c r="X68" s="2"/>
      <c r="Y68" s="3"/>
      <c r="Z68" s="3"/>
      <c r="AA68" s="199"/>
      <c r="AB68" s="66"/>
      <c r="AC68" s="66"/>
      <c r="AD68" s="66"/>
      <c r="AE68" s="66"/>
      <c r="AF68" s="66"/>
      <c r="AG68" s="66"/>
      <c r="AH68" s="66"/>
    </row>
    <row r="69" spans="1:34">
      <c r="A69" s="66"/>
      <c r="B69" s="77"/>
      <c r="C69" s="78"/>
      <c r="D69" s="76"/>
      <c r="E69" s="76"/>
      <c r="F69" s="76"/>
      <c r="G69" s="76"/>
      <c r="H69" s="76"/>
      <c r="I69" s="76"/>
      <c r="J69" s="76"/>
      <c r="K69" s="76"/>
      <c r="L69" s="76"/>
      <c r="M69" s="76"/>
      <c r="N69" s="76"/>
      <c r="O69" s="76"/>
      <c r="P69" s="76"/>
      <c r="Q69" s="76"/>
      <c r="R69" s="66"/>
      <c r="S69" s="66"/>
      <c r="T69" s="66"/>
      <c r="U69" s="66"/>
      <c r="V69" s="66"/>
      <c r="W69" s="66"/>
      <c r="X69" s="6"/>
      <c r="Y69" s="3"/>
      <c r="Z69" s="3"/>
      <c r="AA69" s="199"/>
      <c r="AB69" s="66"/>
      <c r="AC69" s="66"/>
      <c r="AD69" s="237" t="s">
        <v>101</v>
      </c>
      <c r="AE69" s="232"/>
      <c r="AF69" s="232"/>
      <c r="AG69" s="232"/>
      <c r="AH69" s="218"/>
    </row>
    <row r="70" spans="1:34">
      <c r="A70" s="66"/>
      <c r="B70" s="58" t="s">
        <v>99</v>
      </c>
      <c r="C70" s="69">
        <f>IF(SUM(AD73:AD76)&gt;=SUM(AH73:AH76),"X",0)</f>
        <v>0</v>
      </c>
      <c r="D70" s="76"/>
      <c r="E70" s="76"/>
      <c r="F70" s="76"/>
      <c r="G70" s="76"/>
      <c r="H70" s="76"/>
      <c r="I70" s="76"/>
      <c r="J70" s="76"/>
      <c r="K70" s="76"/>
      <c r="L70" s="76"/>
      <c r="M70" s="76"/>
      <c r="N70" s="76"/>
      <c r="O70" s="76"/>
      <c r="P70" s="76"/>
      <c r="Q70" s="76"/>
      <c r="R70" s="66"/>
      <c r="S70" s="66"/>
      <c r="T70" s="66"/>
      <c r="U70" s="66"/>
      <c r="V70" s="66"/>
      <c r="W70" s="66"/>
      <c r="X70" s="6"/>
      <c r="Y70" s="3"/>
      <c r="Z70" s="3"/>
      <c r="AA70" s="199"/>
      <c r="AB70" s="66"/>
      <c r="AC70" s="66"/>
      <c r="AD70" s="233" t="s">
        <v>27</v>
      </c>
      <c r="AE70" s="234"/>
      <c r="AF70" s="234"/>
      <c r="AG70" s="234"/>
      <c r="AH70" s="235"/>
    </row>
    <row r="71" spans="1:34">
      <c r="A71" s="66"/>
      <c r="B71" s="77"/>
      <c r="C71" s="78"/>
      <c r="D71" s="76"/>
      <c r="E71" s="76"/>
      <c r="F71" s="76"/>
      <c r="G71" s="76"/>
      <c r="H71" s="76"/>
      <c r="I71" s="76"/>
      <c r="J71" s="76"/>
      <c r="K71" s="76"/>
      <c r="L71" s="76"/>
      <c r="M71" s="76"/>
      <c r="N71" s="76"/>
      <c r="O71" s="76"/>
      <c r="P71" s="76"/>
      <c r="Q71" s="76"/>
      <c r="R71" s="66"/>
      <c r="S71" s="66"/>
      <c r="T71" s="66"/>
      <c r="U71" s="66"/>
      <c r="V71" s="66"/>
      <c r="W71" s="66"/>
      <c r="X71" s="66"/>
      <c r="Y71" s="66"/>
      <c r="Z71" s="66"/>
      <c r="AA71" s="66"/>
      <c r="AB71" s="66"/>
      <c r="AC71" s="66"/>
      <c r="AD71" s="91" t="s">
        <v>35</v>
      </c>
      <c r="AE71" s="91" t="s">
        <v>51</v>
      </c>
      <c r="AF71" s="112" t="s">
        <v>180</v>
      </c>
      <c r="AG71" s="112" t="s">
        <v>183</v>
      </c>
      <c r="AH71" s="91" t="s">
        <v>1</v>
      </c>
    </row>
    <row r="72" spans="1:34">
      <c r="A72" s="66"/>
      <c r="B72" s="79"/>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236" t="s">
        <v>52</v>
      </c>
      <c r="AE72" s="236" t="s">
        <v>52</v>
      </c>
      <c r="AF72" s="72" t="s">
        <v>52</v>
      </c>
      <c r="AG72" s="72" t="s">
        <v>52</v>
      </c>
      <c r="AH72" s="236" t="s">
        <v>53</v>
      </c>
    </row>
    <row r="73" spans="1:34">
      <c r="A73" s="80"/>
      <c r="B73" s="81"/>
      <c r="C73" s="81"/>
      <c r="D73" s="81"/>
      <c r="E73" s="81"/>
      <c r="F73" s="81"/>
      <c r="G73" s="81"/>
      <c r="H73" s="81"/>
      <c r="I73" s="81"/>
      <c r="J73" s="81"/>
      <c r="K73" s="81"/>
      <c r="L73" s="81"/>
      <c r="M73" s="81"/>
      <c r="N73" s="81"/>
      <c r="O73" s="81"/>
      <c r="P73" s="81"/>
      <c r="Q73" s="66"/>
      <c r="R73" s="66"/>
      <c r="S73" s="66"/>
      <c r="T73" s="66"/>
      <c r="U73" s="66"/>
      <c r="V73" s="66"/>
      <c r="W73" s="66"/>
      <c r="X73" s="66"/>
      <c r="Y73" s="66"/>
      <c r="Z73" s="66"/>
      <c r="AA73" s="66"/>
      <c r="AB73" s="66"/>
      <c r="AC73" s="79" t="s">
        <v>18</v>
      </c>
      <c r="AD73" s="225">
        <f>IF(C13="X",1,0)</f>
        <v>0</v>
      </c>
      <c r="AE73" s="225"/>
      <c r="AF73" s="225"/>
      <c r="AG73" s="225"/>
      <c r="AH73" s="225">
        <v>1</v>
      </c>
    </row>
    <row r="74" spans="1:34">
      <c r="A74" s="81"/>
      <c r="B74" s="81"/>
      <c r="C74" s="81"/>
      <c r="D74" s="81"/>
      <c r="E74" s="81"/>
      <c r="F74" s="81"/>
      <c r="G74" s="81"/>
      <c r="H74" s="81"/>
      <c r="I74" s="81"/>
      <c r="J74" s="81"/>
      <c r="K74" s="81"/>
      <c r="L74" s="81"/>
      <c r="M74" s="81"/>
      <c r="N74" s="81"/>
      <c r="O74" s="81"/>
      <c r="P74" s="81"/>
      <c r="Q74" s="66"/>
      <c r="R74" s="66"/>
      <c r="S74" s="66"/>
      <c r="T74" s="66"/>
      <c r="U74" s="66"/>
      <c r="V74" s="66"/>
      <c r="W74" s="66"/>
      <c r="X74" s="66"/>
      <c r="Y74" s="66"/>
      <c r="Z74" s="66"/>
      <c r="AA74" s="66"/>
      <c r="AB74" s="66"/>
      <c r="AC74" s="79" t="s">
        <v>102</v>
      </c>
      <c r="AD74" s="225">
        <f>IF(C30="X",1,0)</f>
        <v>0</v>
      </c>
      <c r="AE74" s="225"/>
      <c r="AF74" s="225"/>
      <c r="AG74" s="225"/>
      <c r="AH74" s="225">
        <v>1</v>
      </c>
    </row>
    <row r="75" spans="1:34">
      <c r="A75" s="81"/>
      <c r="B75" s="81"/>
      <c r="C75" s="81"/>
      <c r="D75" s="81"/>
      <c r="E75" s="81"/>
      <c r="F75" s="81"/>
      <c r="G75" s="81"/>
      <c r="H75" s="81"/>
      <c r="I75" s="81"/>
      <c r="J75" s="81"/>
      <c r="K75" s="81"/>
      <c r="L75" s="81"/>
      <c r="M75" s="81"/>
      <c r="N75" s="81"/>
      <c r="O75" s="81"/>
      <c r="P75" s="81"/>
      <c r="Q75" s="66"/>
      <c r="R75" s="66"/>
      <c r="S75" s="66"/>
      <c r="T75" s="66"/>
      <c r="U75" s="66"/>
      <c r="V75" s="66"/>
      <c r="W75" s="66"/>
      <c r="X75" s="66"/>
      <c r="Y75" s="66"/>
      <c r="Z75" s="66"/>
      <c r="AA75" s="66"/>
      <c r="AB75" s="66"/>
      <c r="AC75" s="79" t="s">
        <v>103</v>
      </c>
      <c r="AD75" s="225">
        <f>IF(C61="X",1,0)</f>
        <v>0</v>
      </c>
      <c r="AE75" s="225"/>
      <c r="AF75" s="225"/>
      <c r="AG75" s="225"/>
      <c r="AH75" s="225">
        <v>1</v>
      </c>
    </row>
    <row r="76" spans="1:34">
      <c r="A76" s="81"/>
      <c r="B76" s="81"/>
      <c r="C76" s="78"/>
      <c r="D76" s="81"/>
      <c r="E76" s="81"/>
      <c r="F76" s="81"/>
      <c r="G76" s="81"/>
      <c r="H76" s="81"/>
      <c r="I76" s="81"/>
      <c r="J76" s="81"/>
      <c r="K76" s="81"/>
      <c r="L76" s="81"/>
      <c r="M76" s="81"/>
      <c r="N76" s="81"/>
      <c r="O76" s="81"/>
      <c r="P76" s="81"/>
      <c r="Q76" s="66"/>
      <c r="R76" s="66"/>
      <c r="S76" s="66"/>
      <c r="T76" s="66"/>
      <c r="U76" s="66"/>
      <c r="V76" s="66"/>
      <c r="W76" s="66"/>
      <c r="X76" s="66"/>
      <c r="Y76" s="66"/>
      <c r="Z76" s="66"/>
      <c r="AA76" s="66"/>
      <c r="AB76" s="66"/>
      <c r="AC76" s="79" t="s">
        <v>100</v>
      </c>
      <c r="AD76" s="225">
        <f>IF(C68="X",1,0)</f>
        <v>0</v>
      </c>
      <c r="AE76" s="225"/>
      <c r="AF76" s="225"/>
      <c r="AG76" s="225"/>
      <c r="AH76" s="225">
        <v>1</v>
      </c>
    </row>
  </sheetData>
  <sheetProtection sheet="1" objects="1" scenarios="1"/>
  <mergeCells count="251">
    <mergeCell ref="A18:A19"/>
    <mergeCell ref="B18:B19"/>
    <mergeCell ref="C18:C19"/>
    <mergeCell ref="D18:D19"/>
    <mergeCell ref="S18:S19"/>
    <mergeCell ref="S33:V33"/>
    <mergeCell ref="S4:V4"/>
    <mergeCell ref="S16:V16"/>
    <mergeCell ref="T18:T19"/>
    <mergeCell ref="U18:U19"/>
    <mergeCell ref="V18:V19"/>
    <mergeCell ref="T22:T23"/>
    <mergeCell ref="U22:U23"/>
    <mergeCell ref="V22:V23"/>
    <mergeCell ref="T26:T27"/>
    <mergeCell ref="U26:U27"/>
    <mergeCell ref="V26:V27"/>
    <mergeCell ref="T24:T25"/>
    <mergeCell ref="U24:U25"/>
    <mergeCell ref="V24:V25"/>
    <mergeCell ref="A22:A23"/>
    <mergeCell ref="B22:B23"/>
    <mergeCell ref="C22:C23"/>
    <mergeCell ref="D22:D23"/>
    <mergeCell ref="S22:S23"/>
    <mergeCell ref="A20:A21"/>
    <mergeCell ref="B20:B21"/>
    <mergeCell ref="C20:C21"/>
    <mergeCell ref="D20:D21"/>
    <mergeCell ref="S20:S21"/>
    <mergeCell ref="T20:T21"/>
    <mergeCell ref="U20:U21"/>
    <mergeCell ref="V20:V21"/>
    <mergeCell ref="A26:A27"/>
    <mergeCell ref="B26:B27"/>
    <mergeCell ref="C26:C27"/>
    <mergeCell ref="D26:D27"/>
    <mergeCell ref="S26:S27"/>
    <mergeCell ref="A24:A25"/>
    <mergeCell ref="B24:B25"/>
    <mergeCell ref="C24:C25"/>
    <mergeCell ref="D24:D25"/>
    <mergeCell ref="S24:S25"/>
    <mergeCell ref="AD35:AD36"/>
    <mergeCell ref="AE35:AE36"/>
    <mergeCell ref="AF35:AF36"/>
    <mergeCell ref="AG35:AG36"/>
    <mergeCell ref="AH35:AH36"/>
    <mergeCell ref="AD37:AD38"/>
    <mergeCell ref="A28:A29"/>
    <mergeCell ref="B28:B29"/>
    <mergeCell ref="C28:C29"/>
    <mergeCell ref="D28:D29"/>
    <mergeCell ref="S28:S29"/>
    <mergeCell ref="T28:T29"/>
    <mergeCell ref="U28:U29"/>
    <mergeCell ref="V28:V29"/>
    <mergeCell ref="T35:T36"/>
    <mergeCell ref="U35:U36"/>
    <mergeCell ref="V35:V36"/>
    <mergeCell ref="A37:A38"/>
    <mergeCell ref="B37:B38"/>
    <mergeCell ref="C37:C38"/>
    <mergeCell ref="D37:D38"/>
    <mergeCell ref="S37:S38"/>
    <mergeCell ref="T37:T38"/>
    <mergeCell ref="U37:U38"/>
    <mergeCell ref="V37:V38"/>
    <mergeCell ref="A35:A36"/>
    <mergeCell ref="B35:B36"/>
    <mergeCell ref="C35:C36"/>
    <mergeCell ref="D35:D36"/>
    <mergeCell ref="S35:S36"/>
    <mergeCell ref="AG43:AG44"/>
    <mergeCell ref="AH43:AH44"/>
    <mergeCell ref="AD45:AD46"/>
    <mergeCell ref="T39:T40"/>
    <mergeCell ref="U39:U40"/>
    <mergeCell ref="V39:V40"/>
    <mergeCell ref="A41:A42"/>
    <mergeCell ref="B41:B42"/>
    <mergeCell ref="C41:C42"/>
    <mergeCell ref="D41:D42"/>
    <mergeCell ref="S41:S42"/>
    <mergeCell ref="T41:T42"/>
    <mergeCell ref="U41:U42"/>
    <mergeCell ref="V41:V42"/>
    <mergeCell ref="A39:A40"/>
    <mergeCell ref="B39:B40"/>
    <mergeCell ref="C39:C40"/>
    <mergeCell ref="D39:D40"/>
    <mergeCell ref="S39:S40"/>
    <mergeCell ref="AD41:AD42"/>
    <mergeCell ref="AE41:AE42"/>
    <mergeCell ref="AF41:AF42"/>
    <mergeCell ref="AG41:AG42"/>
    <mergeCell ref="AH41:AH42"/>
    <mergeCell ref="AD49:AD50"/>
    <mergeCell ref="AE49:AE50"/>
    <mergeCell ref="AF49:AF50"/>
    <mergeCell ref="AG49:AG50"/>
    <mergeCell ref="AH49:AH50"/>
    <mergeCell ref="T43:T44"/>
    <mergeCell ref="U43:U44"/>
    <mergeCell ref="V43:V44"/>
    <mergeCell ref="AD43:AD44"/>
    <mergeCell ref="AE43:AE44"/>
    <mergeCell ref="AF43:AF44"/>
    <mergeCell ref="T47:T48"/>
    <mergeCell ref="U47:U48"/>
    <mergeCell ref="V47:V48"/>
    <mergeCell ref="AE45:AE46"/>
    <mergeCell ref="AF45:AF46"/>
    <mergeCell ref="AG45:AG46"/>
    <mergeCell ref="AH45:AH46"/>
    <mergeCell ref="A45:A46"/>
    <mergeCell ref="B45:B46"/>
    <mergeCell ref="C45:C46"/>
    <mergeCell ref="D45:D46"/>
    <mergeCell ref="S45:S46"/>
    <mergeCell ref="T45:T46"/>
    <mergeCell ref="U45:U46"/>
    <mergeCell ref="V45:V46"/>
    <mergeCell ref="A43:A44"/>
    <mergeCell ref="B43:B44"/>
    <mergeCell ref="C43:C44"/>
    <mergeCell ref="D43:D44"/>
    <mergeCell ref="S43:S44"/>
    <mergeCell ref="A49:A50"/>
    <mergeCell ref="B49:B50"/>
    <mergeCell ref="C49:C50"/>
    <mergeCell ref="D49:D50"/>
    <mergeCell ref="S49:S50"/>
    <mergeCell ref="T49:T50"/>
    <mergeCell ref="U49:U50"/>
    <mergeCell ref="V49:V50"/>
    <mergeCell ref="A47:A48"/>
    <mergeCell ref="B47:B48"/>
    <mergeCell ref="C47:C48"/>
    <mergeCell ref="D47:D48"/>
    <mergeCell ref="S47:S48"/>
    <mergeCell ref="AG57:AG58"/>
    <mergeCell ref="AH57:AH58"/>
    <mergeCell ref="T51:T52"/>
    <mergeCell ref="U51:U52"/>
    <mergeCell ref="V51:V52"/>
    <mergeCell ref="A53:A54"/>
    <mergeCell ref="B53:B54"/>
    <mergeCell ref="C53:C54"/>
    <mergeCell ref="D53:D54"/>
    <mergeCell ref="S53:S54"/>
    <mergeCell ref="T53:T54"/>
    <mergeCell ref="U53:U54"/>
    <mergeCell ref="V53:V54"/>
    <mergeCell ref="A51:A52"/>
    <mergeCell ref="B51:B52"/>
    <mergeCell ref="C51:C52"/>
    <mergeCell ref="D51:D52"/>
    <mergeCell ref="S51:S52"/>
    <mergeCell ref="AD51:AD52"/>
    <mergeCell ref="AE51:AE52"/>
    <mergeCell ref="AF51:AF52"/>
    <mergeCell ref="AG51:AG52"/>
    <mergeCell ref="AH51:AH52"/>
    <mergeCell ref="AD53:AD54"/>
    <mergeCell ref="AD59:AD60"/>
    <mergeCell ref="AE59:AE60"/>
    <mergeCell ref="AF59:AF60"/>
    <mergeCell ref="AG59:AG60"/>
    <mergeCell ref="AH59:AH60"/>
    <mergeCell ref="T55:T56"/>
    <mergeCell ref="U55:U56"/>
    <mergeCell ref="V55:V56"/>
    <mergeCell ref="A57:A58"/>
    <mergeCell ref="B57:B58"/>
    <mergeCell ref="C57:C58"/>
    <mergeCell ref="D57:D58"/>
    <mergeCell ref="S57:S58"/>
    <mergeCell ref="T57:T58"/>
    <mergeCell ref="U57:U58"/>
    <mergeCell ref="V57:V58"/>
    <mergeCell ref="A55:A56"/>
    <mergeCell ref="B55:B56"/>
    <mergeCell ref="C55:C56"/>
    <mergeCell ref="D55:D56"/>
    <mergeCell ref="S55:S56"/>
    <mergeCell ref="AD57:AD58"/>
    <mergeCell ref="AE57:AE58"/>
    <mergeCell ref="AF57:AF58"/>
    <mergeCell ref="T59:T60"/>
    <mergeCell ref="U59:U60"/>
    <mergeCell ref="V59:V60"/>
    <mergeCell ref="S64:V64"/>
    <mergeCell ref="A59:A60"/>
    <mergeCell ref="B59:B60"/>
    <mergeCell ref="C59:C60"/>
    <mergeCell ref="D59:D60"/>
    <mergeCell ref="S59:S60"/>
    <mergeCell ref="AE37:AE38"/>
    <mergeCell ref="AF37:AF38"/>
    <mergeCell ref="AG37:AG38"/>
    <mergeCell ref="AH37:AH38"/>
    <mergeCell ref="AD39:AD40"/>
    <mergeCell ref="AE39:AE40"/>
    <mergeCell ref="AF39:AF40"/>
    <mergeCell ref="AG39:AG40"/>
    <mergeCell ref="AH39:AH40"/>
    <mergeCell ref="AD55:AD56"/>
    <mergeCell ref="AE55:AE56"/>
    <mergeCell ref="AF55:AF56"/>
    <mergeCell ref="AG55:AG56"/>
    <mergeCell ref="AH55:AH56"/>
    <mergeCell ref="AD47:AD48"/>
    <mergeCell ref="AE47:AE48"/>
    <mergeCell ref="AF47:AF48"/>
    <mergeCell ref="AG47:AG48"/>
    <mergeCell ref="AH47:AH48"/>
    <mergeCell ref="AE53:AE54"/>
    <mergeCell ref="AF53:AF54"/>
    <mergeCell ref="AG53:AG54"/>
    <mergeCell ref="AH53:AH54"/>
    <mergeCell ref="AD18:AD19"/>
    <mergeCell ref="AE18:AE19"/>
    <mergeCell ref="AF18:AF19"/>
    <mergeCell ref="AG18:AG19"/>
    <mergeCell ref="AH18:AH19"/>
    <mergeCell ref="AD20:AD21"/>
    <mergeCell ref="AE20:AE21"/>
    <mergeCell ref="AF20:AF21"/>
    <mergeCell ref="AG20:AG21"/>
    <mergeCell ref="AH20:AH21"/>
    <mergeCell ref="AD22:AD23"/>
    <mergeCell ref="AE22:AE23"/>
    <mergeCell ref="AF22:AF23"/>
    <mergeCell ref="AG22:AG23"/>
    <mergeCell ref="AH22:AH23"/>
    <mergeCell ref="AD24:AD25"/>
    <mergeCell ref="AE24:AE25"/>
    <mergeCell ref="AF24:AF25"/>
    <mergeCell ref="AG24:AG25"/>
    <mergeCell ref="AH24:AH25"/>
    <mergeCell ref="AD26:AD27"/>
    <mergeCell ref="AE26:AE27"/>
    <mergeCell ref="AF26:AF27"/>
    <mergeCell ref="AG26:AG27"/>
    <mergeCell ref="AH26:AH27"/>
    <mergeCell ref="AD28:AD29"/>
    <mergeCell ref="AE28:AE29"/>
    <mergeCell ref="AF28:AF29"/>
    <mergeCell ref="AG28:AG29"/>
    <mergeCell ref="AH28:AH29"/>
  </mergeCells>
  <conditionalFormatting sqref="R29:R38 I32:J32 J34 I29:K29 E23:J23 E19:I19 R40:R41 E36:J36 E38:J38 R47:R48 E29:H32 E40:K40 E21:H21 R6:R12 C13 L22 R18:R23 E6:E12 E48">
    <cfRule type="cellIs" dxfId="183" priority="31" stopIfTrue="1" operator="greaterThan">
      <formula>0</formula>
    </cfRule>
  </conditionalFormatting>
  <conditionalFormatting sqref="C42">
    <cfRule type="cellIs" dxfId="182" priority="30" stopIfTrue="1" operator="greaterThanOrEqual">
      <formula>1</formula>
    </cfRule>
  </conditionalFormatting>
  <conditionalFormatting sqref="R29:R38 I32:J32 J34 I29:K29 E23:J23 E19:I19 R40:R41 E36:J36 E38:J38 R47:R48 E29:H32 E40:K40 E21:H21 R6:R12 C13 L22 R18:R23 E6:E12 E48">
    <cfRule type="cellIs" dxfId="181" priority="29" stopIfTrue="1" operator="greaterThan">
      <formula>0</formula>
    </cfRule>
  </conditionalFormatting>
  <conditionalFormatting sqref="C42">
    <cfRule type="cellIs" dxfId="180" priority="28" stopIfTrue="1" operator="greaterThanOrEqual">
      <formula>1</formula>
    </cfRule>
  </conditionalFormatting>
  <conditionalFormatting sqref="C76 E42:J42 E25:H25 E46:J46 E54:J54 E27:L27 C70 T66:T67 E66:E67 C68 C30 C13 E19:M19 E29:J29 E6:E12 E21:N21 E23:J23 E36:K36 E38:H38 E40:H40 E44:F44 E48:I48 E52:I52 E60:J60 E50:J50 E56:G56 E58:K58 T6:T12">
    <cfRule type="cellIs" dxfId="179" priority="27" stopIfTrue="1" operator="greaterThan">
      <formula>0</formula>
    </cfRule>
  </conditionalFormatting>
  <conditionalFormatting sqref="C61:C63 C68:C71">
    <cfRule type="cellIs" dxfId="178" priority="26" stopIfTrue="1" operator="greaterThanOrEqual">
      <formula>1</formula>
    </cfRule>
  </conditionalFormatting>
  <conditionalFormatting sqref="I38:M38">
    <cfRule type="cellIs" dxfId="177" priority="25" stopIfTrue="1" operator="greaterThan">
      <formula>0</formula>
    </cfRule>
  </conditionalFormatting>
  <conditionalFormatting sqref="I40:R40">
    <cfRule type="cellIs" dxfId="176" priority="24" stopIfTrue="1" operator="greaterThan">
      <formula>0</formula>
    </cfRule>
  </conditionalFormatting>
  <conditionalFormatting sqref="G44:M44">
    <cfRule type="cellIs" dxfId="175" priority="23" stopIfTrue="1" operator="greaterThan">
      <formula>0</formula>
    </cfRule>
  </conditionalFormatting>
  <conditionalFormatting sqref="J48:K48">
    <cfRule type="cellIs" dxfId="174" priority="22" stopIfTrue="1" operator="greaterThan">
      <formula>0</formula>
    </cfRule>
  </conditionalFormatting>
  <conditionalFormatting sqref="J52">
    <cfRule type="cellIs" dxfId="173" priority="21" stopIfTrue="1" operator="greaterThan">
      <formula>0</formula>
    </cfRule>
  </conditionalFormatting>
  <conditionalFormatting sqref="H56">
    <cfRule type="cellIs" dxfId="172" priority="20" stopIfTrue="1" operator="greaterThan">
      <formula>0</formula>
    </cfRule>
  </conditionalFormatting>
  <conditionalFormatting sqref="T18:T29">
    <cfRule type="cellIs" dxfId="171" priority="19" operator="greaterThan">
      <formula>0</formula>
    </cfRule>
  </conditionalFormatting>
  <conditionalFormatting sqref="T35:T60">
    <cfRule type="cellIs" dxfId="170" priority="18" operator="greaterThan">
      <formula>0</formula>
    </cfRule>
  </conditionalFormatting>
  <conditionalFormatting sqref="C76 E42:J42 E25:H25 E46:J46 E54:J54 E27:L27 C70 T66:T67 E66:E67 C68 C30 C13 E19:M19 E29:J29 E6:E12 E21:N21 E23:J23 E36:K36 E60:J60 E50:J50 E58:K58 T6:T12 E38:M38 E40:R40 E44:M44 E48:K48 E52:J52 E56:H56">
    <cfRule type="cellIs" dxfId="169" priority="17" stopIfTrue="1" operator="greaterThan">
      <formula>0</formula>
    </cfRule>
  </conditionalFormatting>
  <conditionalFormatting sqref="C61:C63 C68:C71">
    <cfRule type="cellIs" dxfId="168" priority="16" stopIfTrue="1" operator="greaterThanOrEqual">
      <formula>1</formula>
    </cfRule>
  </conditionalFormatting>
  <conditionalFormatting sqref="T18:T29 T35:T60">
    <cfRule type="cellIs" dxfId="167" priority="15"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166" priority="14" stopIfTrue="1" operator="greaterThan">
      <formula>0</formula>
    </cfRule>
  </conditionalFormatting>
  <conditionalFormatting sqref="C61:C63 C68:C71">
    <cfRule type="cellIs" dxfId="165" priority="13" stopIfTrue="1" operator="greaterThanOrEqual">
      <formula>1</formula>
    </cfRule>
  </conditionalFormatting>
  <conditionalFormatting sqref="T18:T29 T35:T60">
    <cfRule type="cellIs" dxfId="164" priority="12" operator="greaterThan">
      <formula>0</formula>
    </cfRule>
  </conditionalFormatting>
  <conditionalFormatting sqref="N44">
    <cfRule type="cellIs" dxfId="163" priority="11" stopIfTrue="1" operator="greaterThan">
      <formula>0</formula>
    </cfRule>
  </conditionalFormatting>
  <conditionalFormatting sqref="O44">
    <cfRule type="cellIs" dxfId="162" priority="10" stopIfTrue="1" operator="greaterThan">
      <formula>0</formula>
    </cfRule>
  </conditionalFormatting>
  <conditionalFormatting sqref="P44">
    <cfRule type="cellIs" dxfId="161" priority="9" stopIfTrue="1" operator="greaterThan">
      <formula>0</formula>
    </cfRule>
  </conditionalFormatting>
  <conditionalFormatting sqref="Q44">
    <cfRule type="cellIs" dxfId="160" priority="8" stopIfTrue="1"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159" priority="7" stopIfTrue="1" operator="greaterThan">
      <formula>0</formula>
    </cfRule>
  </conditionalFormatting>
  <conditionalFormatting sqref="C61:C63 C68:C71">
    <cfRule type="cellIs" dxfId="158" priority="6" stopIfTrue="1" operator="greaterThanOrEqual">
      <formula>1</formula>
    </cfRule>
  </conditionalFormatting>
  <conditionalFormatting sqref="T18:T29 T35:T60">
    <cfRule type="cellIs" dxfId="157" priority="5" operator="greaterThan">
      <formula>0</formula>
    </cfRule>
  </conditionalFormatting>
  <conditionalFormatting sqref="N44">
    <cfRule type="cellIs" dxfId="156" priority="4" stopIfTrue="1" operator="greaterThan">
      <formula>0</formula>
    </cfRule>
  </conditionalFormatting>
  <conditionalFormatting sqref="O44">
    <cfRule type="cellIs" dxfId="155" priority="3" stopIfTrue="1" operator="greaterThan">
      <formula>0</formula>
    </cfRule>
  </conditionalFormatting>
  <conditionalFormatting sqref="P44">
    <cfRule type="cellIs" dxfId="154" priority="2" stopIfTrue="1" operator="greaterThan">
      <formula>0</formula>
    </cfRule>
  </conditionalFormatting>
  <conditionalFormatting sqref="Q44">
    <cfRule type="cellIs" dxfId="153" priority="1" stopIfTrue="1" operator="greaterThan">
      <formula>0</formula>
    </cfRule>
  </conditionalFormatting>
  <pageMargins left="0.5" right="0.5" top="0.5" bottom="0.5" header="0.3" footer="0.3"/>
  <pageSetup scale="59" orientation="portrait" horizontalDpi="360" verticalDpi="360"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AI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21.140625" style="9" bestFit="1" customWidth="1"/>
    <col min="3" max="3" width="6.7109375" style="9" customWidth="1"/>
    <col min="4" max="4" width="5.28515625" style="9" customWidth="1"/>
    <col min="5" max="18" width="3.7109375" style="9" customWidth="1"/>
    <col min="19" max="19" width="8" style="9" customWidth="1"/>
    <col min="20" max="20" width="7" style="9" customWidth="1"/>
    <col min="21" max="22" width="9.140625" style="9"/>
    <col min="23" max="23" width="4.7109375" style="9" customWidth="1"/>
    <col min="24" max="16384" width="9.140625" style="9"/>
  </cols>
  <sheetData>
    <row r="1" spans="1:34">
      <c r="A1" s="66" t="s">
        <v>45</v>
      </c>
      <c r="B1" s="1" t="s">
        <v>35</v>
      </c>
      <c r="C1" s="66"/>
      <c r="D1" s="66"/>
      <c r="E1" s="66"/>
      <c r="F1" s="66" t="s">
        <v>39</v>
      </c>
      <c r="G1" s="66"/>
      <c r="H1" s="10"/>
      <c r="I1" s="79" t="s">
        <v>156</v>
      </c>
      <c r="J1" s="66"/>
      <c r="K1" s="66"/>
      <c r="L1" s="66"/>
      <c r="M1" s="66"/>
      <c r="N1" s="66"/>
      <c r="O1" s="66"/>
      <c r="P1" s="66"/>
      <c r="Q1" s="66"/>
      <c r="R1" s="76"/>
      <c r="S1" s="66"/>
      <c r="T1" s="66"/>
      <c r="U1" s="66"/>
      <c r="V1" s="66"/>
      <c r="W1" s="66"/>
      <c r="X1" s="66"/>
      <c r="Y1" s="66"/>
      <c r="Z1" s="66"/>
      <c r="AA1" s="66"/>
      <c r="AB1" s="66"/>
      <c r="AC1" s="11" t="s">
        <v>105</v>
      </c>
      <c r="AD1" s="11"/>
      <c r="AE1" s="12"/>
      <c r="AF1" s="12"/>
      <c r="AG1" s="12"/>
      <c r="AH1" s="12"/>
    </row>
    <row r="2" spans="1:34">
      <c r="A2" s="66"/>
      <c r="B2" s="1" t="s">
        <v>40</v>
      </c>
      <c r="C2" s="66"/>
      <c r="D2" s="66"/>
      <c r="E2" s="66"/>
      <c r="F2" s="66"/>
      <c r="G2" s="66"/>
      <c r="H2" s="66"/>
      <c r="I2" s="66"/>
      <c r="J2" s="66"/>
      <c r="K2" s="66"/>
      <c r="L2" s="66"/>
      <c r="M2" s="66"/>
      <c r="N2" s="66"/>
      <c r="O2" s="66"/>
      <c r="P2" s="66"/>
      <c r="Q2" s="66"/>
      <c r="R2" s="66"/>
      <c r="S2" s="66"/>
      <c r="T2" s="82" t="s">
        <v>13</v>
      </c>
      <c r="U2" s="83">
        <f>DenStatus!C2</f>
        <v>40466</v>
      </c>
      <c r="V2" s="83"/>
      <c r="W2" s="66"/>
      <c r="X2" s="66"/>
      <c r="Y2" s="66"/>
      <c r="Z2" s="66"/>
      <c r="AA2" s="66"/>
      <c r="AB2" s="66"/>
      <c r="AC2" s="66"/>
      <c r="AD2" s="231" t="s">
        <v>18</v>
      </c>
      <c r="AE2" s="232"/>
      <c r="AF2" s="232"/>
      <c r="AG2" s="232"/>
      <c r="AH2" s="218"/>
    </row>
    <row r="3" spans="1:34">
      <c r="A3" s="67" t="s">
        <v>106</v>
      </c>
      <c r="B3" s="66"/>
      <c r="C3" s="66"/>
      <c r="D3" s="66"/>
      <c r="E3" s="66"/>
      <c r="F3" s="66"/>
      <c r="G3" s="66"/>
      <c r="H3" s="66"/>
      <c r="I3" s="66"/>
      <c r="J3" s="66"/>
      <c r="K3" s="66"/>
      <c r="L3" s="66"/>
      <c r="M3" s="66"/>
      <c r="N3" s="66"/>
      <c r="O3" s="66"/>
      <c r="P3" s="66"/>
      <c r="Q3" s="66"/>
      <c r="R3" s="66"/>
      <c r="S3" s="66"/>
      <c r="T3" s="66"/>
      <c r="U3" s="66"/>
      <c r="V3" s="66"/>
      <c r="W3" s="66"/>
      <c r="X3" s="32" t="s">
        <v>9</v>
      </c>
      <c r="Y3" s="33"/>
      <c r="Z3" s="33"/>
      <c r="AA3" s="31" t="s">
        <v>25</v>
      </c>
      <c r="AB3" s="66"/>
      <c r="AC3" s="66"/>
      <c r="AD3" s="233" t="s">
        <v>27</v>
      </c>
      <c r="AE3" s="234"/>
      <c r="AF3" s="234"/>
      <c r="AG3" s="234"/>
      <c r="AH3" s="235"/>
    </row>
    <row r="4" spans="1:34">
      <c r="A4" s="68" t="s">
        <v>6</v>
      </c>
      <c r="B4" s="68"/>
      <c r="C4" s="68" t="s">
        <v>8</v>
      </c>
      <c r="D4" s="68"/>
      <c r="E4" s="195" t="s">
        <v>34</v>
      </c>
      <c r="F4" s="85"/>
      <c r="G4" s="85"/>
      <c r="H4" s="85"/>
      <c r="I4" s="85"/>
      <c r="J4" s="85"/>
      <c r="K4" s="85"/>
      <c r="L4" s="85"/>
      <c r="M4" s="85"/>
      <c r="N4" s="85"/>
      <c r="O4" s="85"/>
      <c r="P4" s="85"/>
      <c r="Q4" s="85"/>
      <c r="R4" s="86"/>
      <c r="S4" s="291" t="s">
        <v>5</v>
      </c>
      <c r="T4" s="292"/>
      <c r="U4" s="292"/>
      <c r="V4" s="293"/>
      <c r="W4" s="66"/>
      <c r="X4" s="238" t="s">
        <v>204</v>
      </c>
      <c r="Y4" s="3"/>
      <c r="Z4" s="3"/>
      <c r="AA4" s="199">
        <v>37429</v>
      </c>
      <c r="AB4" s="66"/>
      <c r="AC4" s="66"/>
      <c r="AD4" s="91" t="s">
        <v>35</v>
      </c>
      <c r="AE4" s="91" t="s">
        <v>51</v>
      </c>
      <c r="AF4" s="112" t="s">
        <v>180</v>
      </c>
      <c r="AG4" s="112" t="s">
        <v>181</v>
      </c>
      <c r="AH4" s="91" t="s">
        <v>1</v>
      </c>
    </row>
    <row r="5" spans="1:34">
      <c r="A5" s="69" t="s">
        <v>46</v>
      </c>
      <c r="B5" s="68" t="s">
        <v>43</v>
      </c>
      <c r="C5" s="69" t="s">
        <v>49</v>
      </c>
      <c r="D5" s="70" t="s">
        <v>17</v>
      </c>
      <c r="E5" s="87">
        <v>1</v>
      </c>
      <c r="F5" s="240"/>
      <c r="G5" s="179"/>
      <c r="H5" s="179"/>
      <c r="I5" s="179"/>
      <c r="J5" s="179"/>
      <c r="K5" s="179"/>
      <c r="L5" s="179"/>
      <c r="M5" s="179"/>
      <c r="N5" s="179"/>
      <c r="O5" s="179"/>
      <c r="P5" s="179"/>
      <c r="Q5" s="179"/>
      <c r="R5" s="88"/>
      <c r="S5" s="69" t="s">
        <v>2</v>
      </c>
      <c r="T5" s="69" t="s">
        <v>32</v>
      </c>
      <c r="U5" s="69" t="s">
        <v>25</v>
      </c>
      <c r="V5" s="59" t="s">
        <v>104</v>
      </c>
      <c r="W5" s="66"/>
      <c r="X5" s="238" t="s">
        <v>205</v>
      </c>
      <c r="Y5" s="3"/>
      <c r="Z5" s="3"/>
      <c r="AA5" s="199">
        <v>37429</v>
      </c>
      <c r="AB5" s="66"/>
      <c r="AC5" s="66"/>
      <c r="AD5" s="236" t="s">
        <v>52</v>
      </c>
      <c r="AE5" s="236" t="s">
        <v>52</v>
      </c>
      <c r="AF5" s="72" t="s">
        <v>52</v>
      </c>
      <c r="AG5" s="72" t="s">
        <v>52</v>
      </c>
      <c r="AH5" s="236" t="s">
        <v>53</v>
      </c>
    </row>
    <row r="6" spans="1:34">
      <c r="A6" s="69">
        <v>1</v>
      </c>
      <c r="B6" s="68" t="str">
        <f>DenStatus!C5</f>
        <v>Scout Oath</v>
      </c>
      <c r="C6" s="69">
        <v>1</v>
      </c>
      <c r="D6" s="240">
        <v>1</v>
      </c>
      <c r="E6" s="7"/>
      <c r="F6" s="240"/>
      <c r="G6" s="179"/>
      <c r="H6" s="179"/>
      <c r="I6" s="179"/>
      <c r="J6" s="179"/>
      <c r="K6" s="179"/>
      <c r="L6" s="179"/>
      <c r="M6" s="179"/>
      <c r="N6" s="179"/>
      <c r="O6" s="179"/>
      <c r="P6" s="179"/>
      <c r="Q6" s="179"/>
      <c r="R6" s="88"/>
      <c r="S6" s="69">
        <f t="shared" ref="S6:S12" si="0">COUNTA(E6:R6)</f>
        <v>0</v>
      </c>
      <c r="T6" s="69">
        <f>IF(SUM(AD6:AG6)&gt;=AH6,1,0)</f>
        <v>0</v>
      </c>
      <c r="U6" s="199"/>
      <c r="V6" s="199"/>
      <c r="W6" s="66"/>
      <c r="X6" s="2"/>
      <c r="Y6" s="3"/>
      <c r="Z6" s="3"/>
      <c r="AA6" s="199"/>
      <c r="AB6" s="66"/>
      <c r="AC6" s="66"/>
      <c r="AD6" s="225">
        <f t="shared" ref="AD6:AD12" si="1">IF(S6&gt;=C6,1,0)</f>
        <v>0</v>
      </c>
      <c r="AE6" s="225"/>
      <c r="AF6" s="225"/>
      <c r="AG6" s="225"/>
      <c r="AH6" s="225">
        <v>1</v>
      </c>
    </row>
    <row r="7" spans="1:34">
      <c r="A7" s="69">
        <f t="shared" ref="A7:A12" si="2">A6+1</f>
        <v>2</v>
      </c>
      <c r="B7" s="68" t="str">
        <f>DenStatus!C6</f>
        <v>Scout Law</v>
      </c>
      <c r="C7" s="69">
        <v>1</v>
      </c>
      <c r="D7" s="240">
        <v>1</v>
      </c>
      <c r="E7" s="7"/>
      <c r="F7" s="240"/>
      <c r="G7" s="179"/>
      <c r="H7" s="179"/>
      <c r="I7" s="179"/>
      <c r="J7" s="115"/>
      <c r="K7" s="179"/>
      <c r="L7" s="179"/>
      <c r="M7" s="179"/>
      <c r="N7" s="179"/>
      <c r="O7" s="179"/>
      <c r="P7" s="179"/>
      <c r="Q7" s="179"/>
      <c r="R7" s="88"/>
      <c r="S7" s="69">
        <f t="shared" si="0"/>
        <v>0</v>
      </c>
      <c r="T7" s="69">
        <f t="shared" ref="T7:T12" si="3">IF(SUM(AD7:AG7)&gt;=AH7,1,0)</f>
        <v>0</v>
      </c>
      <c r="U7" s="199"/>
      <c r="V7" s="199"/>
      <c r="W7" s="66"/>
      <c r="X7" s="2"/>
      <c r="Y7" s="3"/>
      <c r="Z7" s="3"/>
      <c r="AA7" s="199"/>
      <c r="AB7" s="66"/>
      <c r="AC7" s="66"/>
      <c r="AD7" s="225">
        <f t="shared" si="1"/>
        <v>0</v>
      </c>
      <c r="AE7" s="225"/>
      <c r="AF7" s="225"/>
      <c r="AG7" s="225"/>
      <c r="AH7" s="225">
        <v>1</v>
      </c>
    </row>
    <row r="8" spans="1:34">
      <c r="A8" s="69">
        <f t="shared" si="2"/>
        <v>3</v>
      </c>
      <c r="B8" s="68" t="str">
        <f>DenStatus!C7</f>
        <v>Cub Scout Sign</v>
      </c>
      <c r="C8" s="69">
        <v>1</v>
      </c>
      <c r="D8" s="240">
        <v>1</v>
      </c>
      <c r="E8" s="7"/>
      <c r="F8" s="240"/>
      <c r="G8" s="179"/>
      <c r="H8" s="179"/>
      <c r="I8" s="179"/>
      <c r="J8" s="179"/>
      <c r="K8" s="179"/>
      <c r="L8" s="179"/>
      <c r="M8" s="179"/>
      <c r="N8" s="179"/>
      <c r="O8" s="179"/>
      <c r="P8" s="179"/>
      <c r="Q8" s="179"/>
      <c r="R8" s="88"/>
      <c r="S8" s="69">
        <f t="shared" si="0"/>
        <v>0</v>
      </c>
      <c r="T8" s="69">
        <f t="shared" si="3"/>
        <v>0</v>
      </c>
      <c r="U8" s="199"/>
      <c r="V8" s="199"/>
      <c r="W8" s="66"/>
      <c r="X8" s="2"/>
      <c r="Y8" s="3"/>
      <c r="Z8" s="3"/>
      <c r="AA8" s="199"/>
      <c r="AB8" s="66"/>
      <c r="AC8" s="66"/>
      <c r="AD8" s="225">
        <f t="shared" si="1"/>
        <v>0</v>
      </c>
      <c r="AE8" s="225"/>
      <c r="AF8" s="225"/>
      <c r="AG8" s="225"/>
      <c r="AH8" s="225">
        <v>1</v>
      </c>
    </row>
    <row r="9" spans="1:34">
      <c r="A9" s="69">
        <f t="shared" si="2"/>
        <v>4</v>
      </c>
      <c r="B9" s="68" t="str">
        <f>DenStatus!C8</f>
        <v>Cub Scout Handshake</v>
      </c>
      <c r="C9" s="69">
        <v>1</v>
      </c>
      <c r="D9" s="240">
        <v>1</v>
      </c>
      <c r="E9" s="7"/>
      <c r="F9" s="240"/>
      <c r="G9" s="179"/>
      <c r="H9" s="179"/>
      <c r="I9" s="179"/>
      <c r="J9" s="179"/>
      <c r="K9" s="179"/>
      <c r="L9" s="179"/>
      <c r="M9" s="179"/>
      <c r="N9" s="179"/>
      <c r="O9" s="179"/>
      <c r="P9" s="179"/>
      <c r="Q9" s="179"/>
      <c r="R9" s="88"/>
      <c r="S9" s="69">
        <f t="shared" si="0"/>
        <v>0</v>
      </c>
      <c r="T9" s="69">
        <f t="shared" si="3"/>
        <v>0</v>
      </c>
      <c r="U9" s="199"/>
      <c r="V9" s="199"/>
      <c r="W9" s="66"/>
      <c r="X9" s="2"/>
      <c r="Y9" s="3"/>
      <c r="Z9" s="3"/>
      <c r="AA9" s="199"/>
      <c r="AB9" s="66"/>
      <c r="AC9" s="66"/>
      <c r="AD9" s="225">
        <f t="shared" si="1"/>
        <v>0</v>
      </c>
      <c r="AE9" s="225"/>
      <c r="AF9" s="225"/>
      <c r="AG9" s="225"/>
      <c r="AH9" s="225">
        <v>1</v>
      </c>
    </row>
    <row r="10" spans="1:34">
      <c r="A10" s="69">
        <f t="shared" si="2"/>
        <v>5</v>
      </c>
      <c r="B10" s="68" t="str">
        <f>DenStatus!C9</f>
        <v>Cub Scout Motto</v>
      </c>
      <c r="C10" s="69">
        <v>1</v>
      </c>
      <c r="D10" s="240">
        <v>1</v>
      </c>
      <c r="E10" s="7"/>
      <c r="F10" s="240"/>
      <c r="G10" s="179"/>
      <c r="H10" s="179"/>
      <c r="I10" s="179"/>
      <c r="J10" s="179"/>
      <c r="K10" s="179"/>
      <c r="L10" s="179"/>
      <c r="M10" s="179"/>
      <c r="N10" s="179"/>
      <c r="O10" s="179"/>
      <c r="P10" s="179"/>
      <c r="Q10" s="179"/>
      <c r="R10" s="88"/>
      <c r="S10" s="69">
        <f t="shared" si="0"/>
        <v>0</v>
      </c>
      <c r="T10" s="69">
        <f t="shared" si="3"/>
        <v>0</v>
      </c>
      <c r="U10" s="199"/>
      <c r="V10" s="199"/>
      <c r="W10" s="66"/>
      <c r="X10" s="2"/>
      <c r="Y10" s="3"/>
      <c r="Z10" s="3"/>
      <c r="AA10" s="199"/>
      <c r="AB10" s="66"/>
      <c r="AC10" s="66"/>
      <c r="AD10" s="225">
        <f t="shared" si="1"/>
        <v>0</v>
      </c>
      <c r="AE10" s="225"/>
      <c r="AF10" s="225"/>
      <c r="AG10" s="225"/>
      <c r="AH10" s="225">
        <v>1</v>
      </c>
    </row>
    <row r="11" spans="1:34">
      <c r="A11" s="69">
        <f t="shared" si="2"/>
        <v>6</v>
      </c>
      <c r="B11" s="68" t="str">
        <f>DenStatus!C10</f>
        <v>Cub Scout Salute</v>
      </c>
      <c r="C11" s="69">
        <v>1</v>
      </c>
      <c r="D11" s="240">
        <v>1</v>
      </c>
      <c r="E11" s="7"/>
      <c r="F11" s="240"/>
      <c r="G11" s="179"/>
      <c r="H11" s="179"/>
      <c r="I11" s="179"/>
      <c r="J11" s="179"/>
      <c r="K11" s="179"/>
      <c r="L11" s="179"/>
      <c r="M11" s="179"/>
      <c r="N11" s="179"/>
      <c r="O11" s="179"/>
      <c r="P11" s="179"/>
      <c r="Q11" s="179"/>
      <c r="R11" s="88"/>
      <c r="S11" s="69">
        <f t="shared" si="0"/>
        <v>0</v>
      </c>
      <c r="T11" s="69">
        <f t="shared" si="3"/>
        <v>0</v>
      </c>
      <c r="U11" s="199"/>
      <c r="V11" s="199"/>
      <c r="W11" s="66"/>
      <c r="X11" s="2"/>
      <c r="Y11" s="3"/>
      <c r="Z11" s="3"/>
      <c r="AA11" s="199"/>
      <c r="AB11" s="66"/>
      <c r="AC11" s="66"/>
      <c r="AD11" s="225">
        <f t="shared" si="1"/>
        <v>0</v>
      </c>
      <c r="AE11" s="225"/>
      <c r="AF11" s="225"/>
      <c r="AG11" s="225"/>
      <c r="AH11" s="225">
        <v>1</v>
      </c>
    </row>
    <row r="12" spans="1:34" ht="13.5" thickBot="1">
      <c r="A12" s="69">
        <f t="shared" si="2"/>
        <v>7</v>
      </c>
      <c r="B12" s="68" t="str">
        <f>DenStatus!C11</f>
        <v>Child Protection</v>
      </c>
      <c r="C12" s="69">
        <v>1</v>
      </c>
      <c r="D12" s="240">
        <v>1</v>
      </c>
      <c r="E12" s="8"/>
      <c r="F12" s="192"/>
      <c r="G12" s="193"/>
      <c r="H12" s="193"/>
      <c r="I12" s="193"/>
      <c r="J12" s="193"/>
      <c r="K12" s="193"/>
      <c r="L12" s="193"/>
      <c r="M12" s="193"/>
      <c r="N12" s="193"/>
      <c r="O12" s="193"/>
      <c r="P12" s="193"/>
      <c r="Q12" s="193"/>
      <c r="R12" s="194"/>
      <c r="S12" s="69">
        <f t="shared" si="0"/>
        <v>0</v>
      </c>
      <c r="T12" s="69">
        <f t="shared" si="3"/>
        <v>0</v>
      </c>
      <c r="U12" s="199"/>
      <c r="V12" s="199"/>
      <c r="W12" s="66"/>
      <c r="X12" s="2"/>
      <c r="Y12" s="3"/>
      <c r="Z12" s="3"/>
      <c r="AA12" s="199"/>
      <c r="AB12" s="66"/>
      <c r="AC12" s="66"/>
      <c r="AD12" s="225">
        <f t="shared" si="1"/>
        <v>0</v>
      </c>
      <c r="AE12" s="225"/>
      <c r="AF12" s="225"/>
      <c r="AG12" s="225"/>
      <c r="AH12" s="225">
        <v>1</v>
      </c>
    </row>
    <row r="13" spans="1:34" ht="13.5" thickTop="1">
      <c r="A13" s="218"/>
      <c r="B13" s="72" t="s">
        <v>89</v>
      </c>
      <c r="C13" s="73">
        <f>IF(SUM(T6:T12)&gt;=7,"X",0)</f>
        <v>0</v>
      </c>
      <c r="D13" s="227" t="s">
        <v>212</v>
      </c>
      <c r="E13" s="76"/>
      <c r="F13" s="75"/>
      <c r="G13" s="75"/>
      <c r="H13" s="75"/>
      <c r="I13" s="75"/>
      <c r="J13" s="75"/>
      <c r="K13" s="75"/>
      <c r="L13" s="75"/>
      <c r="M13" s="75"/>
      <c r="N13" s="75"/>
      <c r="O13" s="75"/>
      <c r="P13" s="75"/>
      <c r="Q13" s="75"/>
      <c r="R13" s="75"/>
      <c r="S13" s="75"/>
      <c r="T13" s="75"/>
      <c r="U13" s="200"/>
      <c r="V13" s="89"/>
      <c r="W13" s="66"/>
      <c r="X13" s="2"/>
      <c r="Y13" s="3"/>
      <c r="Z13" s="3"/>
      <c r="AA13" s="199"/>
      <c r="AB13" s="66"/>
      <c r="AC13" s="66"/>
      <c r="AD13" s="66"/>
      <c r="AE13" s="66"/>
      <c r="AF13" s="66"/>
      <c r="AG13" s="66"/>
      <c r="AH13" s="66"/>
    </row>
    <row r="14" spans="1:34">
      <c r="A14" s="66"/>
      <c r="B14" s="66"/>
      <c r="C14" s="66"/>
      <c r="D14" s="66"/>
      <c r="E14" s="66"/>
      <c r="F14" s="66"/>
      <c r="G14" s="66"/>
      <c r="H14" s="66"/>
      <c r="I14" s="66"/>
      <c r="J14" s="66"/>
      <c r="K14" s="66"/>
      <c r="L14" s="66"/>
      <c r="M14" s="66"/>
      <c r="N14" s="66"/>
      <c r="O14" s="66"/>
      <c r="P14" s="66"/>
      <c r="Q14" s="66"/>
      <c r="R14" s="66"/>
      <c r="S14" s="66"/>
      <c r="T14" s="66"/>
      <c r="U14" s="66"/>
      <c r="V14" s="66"/>
      <c r="W14" s="66"/>
      <c r="X14" s="2"/>
      <c r="Y14" s="3"/>
      <c r="Z14" s="3"/>
      <c r="AA14" s="199"/>
      <c r="AB14" s="66"/>
      <c r="AC14" s="66"/>
      <c r="AD14" s="237" t="s">
        <v>82</v>
      </c>
      <c r="AE14" s="232"/>
      <c r="AF14" s="232"/>
      <c r="AG14" s="232"/>
      <c r="AH14" s="218"/>
    </row>
    <row r="15" spans="1:34">
      <c r="A15" s="74" t="s">
        <v>84</v>
      </c>
      <c r="B15" s="66"/>
      <c r="C15" s="66"/>
      <c r="D15" s="66"/>
      <c r="E15" s="66"/>
      <c r="F15" s="66"/>
      <c r="G15" s="66"/>
      <c r="H15" s="66"/>
      <c r="I15" s="66"/>
      <c r="J15" s="66"/>
      <c r="K15" s="66"/>
      <c r="L15" s="66"/>
      <c r="M15" s="66"/>
      <c r="N15" s="66"/>
      <c r="O15" s="66"/>
      <c r="P15" s="66"/>
      <c r="Q15" s="66"/>
      <c r="R15" s="66"/>
      <c r="S15" s="66"/>
      <c r="T15" s="66"/>
      <c r="U15" s="66"/>
      <c r="V15" s="66"/>
      <c r="W15" s="66"/>
      <c r="X15" s="2"/>
      <c r="Y15" s="3"/>
      <c r="Z15" s="3"/>
      <c r="AA15" s="199"/>
      <c r="AB15" s="66"/>
      <c r="AC15" s="66"/>
      <c r="AD15" s="233" t="s">
        <v>27</v>
      </c>
      <c r="AE15" s="234"/>
      <c r="AF15" s="234"/>
      <c r="AG15" s="234"/>
      <c r="AH15" s="235"/>
    </row>
    <row r="16" spans="1:34">
      <c r="A16" s="58" t="s">
        <v>77</v>
      </c>
      <c r="B16" s="68"/>
      <c r="C16" s="68" t="s">
        <v>8</v>
      </c>
      <c r="D16" s="68"/>
      <c r="E16" s="221" t="s">
        <v>34</v>
      </c>
      <c r="F16" s="85"/>
      <c r="G16" s="85"/>
      <c r="H16" s="85"/>
      <c r="I16" s="85"/>
      <c r="J16" s="85"/>
      <c r="K16" s="85"/>
      <c r="L16" s="85"/>
      <c r="M16" s="85"/>
      <c r="N16" s="85"/>
      <c r="O16" s="85"/>
      <c r="P16" s="85"/>
      <c r="Q16" s="85"/>
      <c r="R16" s="86"/>
      <c r="S16" s="294" t="s">
        <v>80</v>
      </c>
      <c r="T16" s="292"/>
      <c r="U16" s="292"/>
      <c r="V16" s="293"/>
      <c r="W16" s="66"/>
      <c r="X16" s="2"/>
      <c r="Y16" s="3"/>
      <c r="Z16" s="3"/>
      <c r="AA16" s="199"/>
      <c r="AB16" s="66"/>
      <c r="AC16" s="66"/>
      <c r="AD16" s="91" t="s">
        <v>35</v>
      </c>
      <c r="AE16" s="91" t="s">
        <v>51</v>
      </c>
      <c r="AF16" s="112" t="s">
        <v>180</v>
      </c>
      <c r="AG16" s="112" t="s">
        <v>181</v>
      </c>
      <c r="AH16" s="91" t="s">
        <v>1</v>
      </c>
    </row>
    <row r="17" spans="1:35">
      <c r="A17" s="69" t="s">
        <v>46</v>
      </c>
      <c r="B17" s="68" t="s">
        <v>43</v>
      </c>
      <c r="C17" s="69" t="s">
        <v>49</v>
      </c>
      <c r="D17" s="69" t="s">
        <v>17</v>
      </c>
      <c r="E17" s="240"/>
      <c r="F17" s="179"/>
      <c r="G17" s="179"/>
      <c r="H17" s="179"/>
      <c r="I17" s="179"/>
      <c r="J17" s="179"/>
      <c r="K17" s="179"/>
      <c r="L17" s="179"/>
      <c r="M17" s="179"/>
      <c r="N17" s="179"/>
      <c r="O17" s="179"/>
      <c r="P17" s="179"/>
      <c r="Q17" s="179"/>
      <c r="R17" s="88"/>
      <c r="S17" s="73" t="s">
        <v>2</v>
      </c>
      <c r="T17" s="73" t="s">
        <v>32</v>
      </c>
      <c r="U17" s="73" t="s">
        <v>25</v>
      </c>
      <c r="V17" s="59" t="s">
        <v>104</v>
      </c>
      <c r="W17" s="66"/>
      <c r="X17" s="2"/>
      <c r="Y17" s="3"/>
      <c r="Z17" s="3"/>
      <c r="AA17" s="199"/>
      <c r="AB17" s="66"/>
      <c r="AC17" s="66"/>
      <c r="AD17" s="236" t="s">
        <v>52</v>
      </c>
      <c r="AE17" s="236" t="s">
        <v>52</v>
      </c>
      <c r="AF17" s="72" t="s">
        <v>52</v>
      </c>
      <c r="AG17" s="72" t="s">
        <v>52</v>
      </c>
      <c r="AH17" s="236" t="s">
        <v>53</v>
      </c>
    </row>
    <row r="18" spans="1:35">
      <c r="A18" s="258">
        <v>1</v>
      </c>
      <c r="B18" s="296" t="str">
        <f>DenStatus!C15</f>
        <v>Call of the Wild</v>
      </c>
      <c r="C18" s="258">
        <v>8</v>
      </c>
      <c r="D18" s="258">
        <v>12</v>
      </c>
      <c r="E18" s="60" t="s">
        <v>166</v>
      </c>
      <c r="F18" s="60" t="s">
        <v>167</v>
      </c>
      <c r="G18" s="60" t="s">
        <v>174</v>
      </c>
      <c r="H18" s="60" t="s">
        <v>175</v>
      </c>
      <c r="I18" s="87">
        <v>2</v>
      </c>
      <c r="J18" s="60" t="s">
        <v>162</v>
      </c>
      <c r="K18" s="60" t="s">
        <v>163</v>
      </c>
      <c r="L18" s="60" t="s">
        <v>177</v>
      </c>
      <c r="M18" s="92" t="s">
        <v>164</v>
      </c>
      <c r="N18" s="92" t="s">
        <v>165</v>
      </c>
      <c r="O18" s="92">
        <v>5</v>
      </c>
      <c r="P18" s="92">
        <v>6</v>
      </c>
      <c r="Q18" s="181"/>
      <c r="R18" s="182"/>
      <c r="S18" s="258">
        <f>COUNTA(E19:R19)</f>
        <v>0</v>
      </c>
      <c r="T18" s="258">
        <f>IF(SUM(AD18:AG19)&gt;=AH18,1,0)</f>
        <v>0</v>
      </c>
      <c r="U18" s="277"/>
      <c r="V18" s="277"/>
      <c r="W18" s="66"/>
      <c r="X18" s="2"/>
      <c r="Y18" s="3"/>
      <c r="Z18" s="3"/>
      <c r="AA18" s="199"/>
      <c r="AB18" s="66"/>
      <c r="AC18" s="66"/>
      <c r="AD18" s="258">
        <f>IF(COUNTA(E19:H19)&gt;=1,1,0)</f>
        <v>0</v>
      </c>
      <c r="AE18" s="256">
        <f>IF(COUNTA(I19:N19)&gt;=6,1,0)</f>
        <v>0</v>
      </c>
      <c r="AF18" s="256">
        <f>IF(COUNTA(O19:P19)&gt;=1,1,0)</f>
        <v>0</v>
      </c>
      <c r="AG18" s="256"/>
      <c r="AH18" s="258">
        <v>3</v>
      </c>
    </row>
    <row r="19" spans="1:35" ht="13.5" thickBot="1">
      <c r="A19" s="295"/>
      <c r="B19" s="297"/>
      <c r="C19" s="295"/>
      <c r="D19" s="303"/>
      <c r="E19" s="196"/>
      <c r="F19" s="196"/>
      <c r="G19" s="196"/>
      <c r="H19" s="196"/>
      <c r="I19" s="196"/>
      <c r="J19" s="196"/>
      <c r="K19" s="196"/>
      <c r="L19" s="196"/>
      <c r="M19" s="196"/>
      <c r="N19" s="196"/>
      <c r="O19" s="196"/>
      <c r="P19" s="196"/>
      <c r="Q19" s="78"/>
      <c r="R19" s="202"/>
      <c r="S19" s="299"/>
      <c r="T19" s="303"/>
      <c r="U19" s="270"/>
      <c r="V19" s="270"/>
      <c r="W19" s="66"/>
      <c r="X19" s="2"/>
      <c r="Y19" s="3"/>
      <c r="Z19" s="3"/>
      <c r="AA19" s="199"/>
      <c r="AB19" s="66"/>
      <c r="AC19" s="66"/>
      <c r="AD19" s="257"/>
      <c r="AE19" s="257"/>
      <c r="AF19" s="257"/>
      <c r="AG19" s="257"/>
      <c r="AH19" s="257"/>
    </row>
    <row r="20" spans="1:35">
      <c r="A20" s="259">
        <f>A18+1</f>
        <v>2</v>
      </c>
      <c r="B20" s="298" t="str">
        <f>DenStatus!C16</f>
        <v>Council Fire</v>
      </c>
      <c r="C20" s="259">
        <v>3</v>
      </c>
      <c r="D20" s="259">
        <v>7</v>
      </c>
      <c r="E20" s="203">
        <v>1</v>
      </c>
      <c r="F20" s="203">
        <v>2</v>
      </c>
      <c r="G20" s="204">
        <v>3</v>
      </c>
      <c r="H20" s="204">
        <v>4</v>
      </c>
      <c r="I20" s="204">
        <v>5</v>
      </c>
      <c r="J20" s="204">
        <v>6</v>
      </c>
      <c r="K20" s="203">
        <v>7</v>
      </c>
      <c r="L20" s="206"/>
      <c r="M20" s="206"/>
      <c r="N20" s="206"/>
      <c r="O20" s="206"/>
      <c r="P20" s="206"/>
      <c r="Q20" s="206"/>
      <c r="R20" s="207"/>
      <c r="S20" s="259">
        <f>COUNTA(E21:R21)</f>
        <v>0</v>
      </c>
      <c r="T20" s="259">
        <f>IF(SUM(AD20:AG21)&gt;=AH20,1,0)</f>
        <v>0</v>
      </c>
      <c r="U20" s="272"/>
      <c r="V20" s="272"/>
      <c r="W20" s="66"/>
      <c r="X20" s="2"/>
      <c r="Y20" s="3"/>
      <c r="Z20" s="3"/>
      <c r="AA20" s="199"/>
      <c r="AB20" s="66"/>
      <c r="AC20" s="66"/>
      <c r="AD20" s="259">
        <f>IF(COUNTA(E21:F21)&gt;=2,1,0)</f>
        <v>0</v>
      </c>
      <c r="AE20" s="256">
        <f>IF(COUNTA(G21:K21)&gt;=1,1,0)</f>
        <v>0</v>
      </c>
      <c r="AF20" s="256"/>
      <c r="AG20" s="256"/>
      <c r="AH20" s="259">
        <v>2</v>
      </c>
    </row>
    <row r="21" spans="1:35" ht="13.5" thickBot="1">
      <c r="A21" s="257"/>
      <c r="B21" s="290"/>
      <c r="C21" s="276"/>
      <c r="D21" s="257"/>
      <c r="E21" s="208"/>
      <c r="F21" s="208"/>
      <c r="G21" s="208"/>
      <c r="H21" s="208"/>
      <c r="I21" s="208"/>
      <c r="J21" s="208"/>
      <c r="K21" s="208"/>
      <c r="L21" s="210"/>
      <c r="M21" s="210"/>
      <c r="N21" s="210"/>
      <c r="O21" s="210"/>
      <c r="P21" s="210"/>
      <c r="Q21" s="210"/>
      <c r="R21" s="211"/>
      <c r="S21" s="276"/>
      <c r="T21" s="304"/>
      <c r="U21" s="273"/>
      <c r="V21" s="273"/>
      <c r="W21" s="66"/>
      <c r="X21" s="2"/>
      <c r="Y21" s="3"/>
      <c r="Z21" s="3"/>
      <c r="AA21" s="199"/>
      <c r="AB21" s="66"/>
      <c r="AC21" s="66"/>
      <c r="AD21" s="257"/>
      <c r="AE21" s="257"/>
      <c r="AF21" s="257"/>
      <c r="AG21" s="257"/>
      <c r="AH21" s="257"/>
    </row>
    <row r="22" spans="1:35">
      <c r="A22" s="259">
        <f>A20+1</f>
        <v>3</v>
      </c>
      <c r="B22" s="298" t="str">
        <f>DenStatus!C17</f>
        <v>Duty to God Footsteps</v>
      </c>
      <c r="C22" s="259">
        <v>3</v>
      </c>
      <c r="D22" s="259">
        <v>6</v>
      </c>
      <c r="E22" s="204">
        <v>1</v>
      </c>
      <c r="F22" s="204">
        <v>2</v>
      </c>
      <c r="G22" s="204">
        <v>3</v>
      </c>
      <c r="H22" s="204">
        <v>4</v>
      </c>
      <c r="I22" s="204">
        <v>5</v>
      </c>
      <c r="J22" s="204">
        <v>6</v>
      </c>
      <c r="K22" s="205"/>
      <c r="L22" s="206"/>
      <c r="M22" s="206"/>
      <c r="N22" s="206"/>
      <c r="O22" s="206"/>
      <c r="P22" s="206"/>
      <c r="Q22" s="206"/>
      <c r="R22" s="207"/>
      <c r="S22" s="259">
        <f>COUNTA(E23:R23)</f>
        <v>0</v>
      </c>
      <c r="T22" s="259">
        <f>IF(SUM(AD22:AG23)&gt;=AH22,1,0)</f>
        <v>0</v>
      </c>
      <c r="U22" s="272"/>
      <c r="V22" s="272"/>
      <c r="W22" s="66"/>
      <c r="X22" s="2"/>
      <c r="Y22" s="3"/>
      <c r="Z22" s="3"/>
      <c r="AA22" s="199"/>
      <c r="AB22" s="66"/>
      <c r="AC22" s="66"/>
      <c r="AD22" s="259">
        <f>IF(COUNTA(E23:F23)&gt;=1,1,0)</f>
        <v>0</v>
      </c>
      <c r="AE22" s="260">
        <f>IF(COUNTA(G23:J23)&gt;=2,1,0)</f>
        <v>0</v>
      </c>
      <c r="AF22" s="256"/>
      <c r="AG22" s="256"/>
      <c r="AH22" s="259">
        <v>2</v>
      </c>
    </row>
    <row r="23" spans="1:35" ht="13.5" thickBot="1">
      <c r="A23" s="257"/>
      <c r="B23" s="299"/>
      <c r="C23" s="276"/>
      <c r="D23" s="257"/>
      <c r="E23" s="208"/>
      <c r="F23" s="208"/>
      <c r="G23" s="208"/>
      <c r="H23" s="208"/>
      <c r="I23" s="208"/>
      <c r="J23" s="208"/>
      <c r="K23" s="212"/>
      <c r="L23" s="213"/>
      <c r="M23" s="213"/>
      <c r="N23" s="213"/>
      <c r="O23" s="213"/>
      <c r="P23" s="213"/>
      <c r="Q23" s="213"/>
      <c r="R23" s="214"/>
      <c r="S23" s="276"/>
      <c r="T23" s="304"/>
      <c r="U23" s="273"/>
      <c r="V23" s="273"/>
      <c r="W23" s="66"/>
      <c r="X23" s="2"/>
      <c r="Y23" s="3"/>
      <c r="Z23" s="3"/>
      <c r="AA23" s="199"/>
      <c r="AB23" s="66"/>
      <c r="AC23" s="66"/>
      <c r="AD23" s="257"/>
      <c r="AE23" s="261"/>
      <c r="AF23" s="257"/>
      <c r="AG23" s="257"/>
      <c r="AH23" s="257"/>
      <c r="AI23" s="219"/>
    </row>
    <row r="24" spans="1:35">
      <c r="A24" s="259">
        <f>A22+1</f>
        <v>4</v>
      </c>
      <c r="B24" s="298" t="str">
        <f>DenStatus!C18</f>
        <v>Howling at the Moon</v>
      </c>
      <c r="C24" s="259">
        <v>4</v>
      </c>
      <c r="D24" s="259">
        <v>4</v>
      </c>
      <c r="E24" s="204">
        <v>1</v>
      </c>
      <c r="F24" s="204">
        <v>2</v>
      </c>
      <c r="G24" s="204">
        <v>3</v>
      </c>
      <c r="H24" s="204">
        <v>4</v>
      </c>
      <c r="I24" s="215"/>
      <c r="J24" s="216"/>
      <c r="K24" s="216"/>
      <c r="L24" s="216"/>
      <c r="M24" s="216"/>
      <c r="N24" s="216"/>
      <c r="O24" s="216"/>
      <c r="P24" s="216"/>
      <c r="Q24" s="216"/>
      <c r="R24" s="217"/>
      <c r="S24" s="259">
        <f>COUNTA(E25:R25)</f>
        <v>0</v>
      </c>
      <c r="T24" s="259">
        <f>IF(SUM(AD24:AG25)&gt;=AH24,1,0)</f>
        <v>0</v>
      </c>
      <c r="U24" s="272"/>
      <c r="V24" s="272"/>
      <c r="W24" s="66"/>
      <c r="X24" s="2"/>
      <c r="Y24" s="3"/>
      <c r="Z24" s="3"/>
      <c r="AA24" s="199"/>
      <c r="AB24" s="66"/>
      <c r="AC24" s="66"/>
      <c r="AD24" s="259">
        <f>IF(COUNTA(E25:H25)&gt;=4,1,0)</f>
        <v>0</v>
      </c>
      <c r="AE24" s="256"/>
      <c r="AF24" s="256"/>
      <c r="AG24" s="256"/>
      <c r="AH24" s="259">
        <v>1</v>
      </c>
    </row>
    <row r="25" spans="1:35" ht="13.5" thickBot="1">
      <c r="A25" s="257"/>
      <c r="B25" s="290"/>
      <c r="C25" s="276"/>
      <c r="D25" s="257"/>
      <c r="E25" s="208"/>
      <c r="F25" s="208"/>
      <c r="G25" s="208"/>
      <c r="H25" s="208"/>
      <c r="I25" s="209"/>
      <c r="J25" s="210"/>
      <c r="K25" s="210"/>
      <c r="L25" s="210"/>
      <c r="M25" s="210"/>
      <c r="N25" s="210"/>
      <c r="O25" s="210"/>
      <c r="P25" s="210"/>
      <c r="Q25" s="210"/>
      <c r="R25" s="211"/>
      <c r="S25" s="276"/>
      <c r="T25" s="304"/>
      <c r="U25" s="273"/>
      <c r="V25" s="273"/>
      <c r="W25" s="66"/>
      <c r="X25" s="2"/>
      <c r="Y25" s="3"/>
      <c r="Z25" s="3"/>
      <c r="AA25" s="199"/>
      <c r="AB25" s="66"/>
      <c r="AC25" s="66"/>
      <c r="AD25" s="257"/>
      <c r="AE25" s="257"/>
      <c r="AF25" s="257"/>
      <c r="AG25" s="257"/>
      <c r="AH25" s="257"/>
    </row>
    <row r="26" spans="1:35">
      <c r="A26" s="259">
        <f>A24+1</f>
        <v>5</v>
      </c>
      <c r="B26" s="298" t="str">
        <f>DenStatus!C19</f>
        <v>Paws on the Path</v>
      </c>
      <c r="C26" s="259">
        <v>5</v>
      </c>
      <c r="D26" s="259">
        <v>7</v>
      </c>
      <c r="E26" s="203">
        <v>1</v>
      </c>
      <c r="F26" s="203">
        <v>2</v>
      </c>
      <c r="G26" s="203">
        <v>3</v>
      </c>
      <c r="H26" s="203">
        <v>4</v>
      </c>
      <c r="I26" s="203">
        <v>5</v>
      </c>
      <c r="J26" s="203">
        <v>6</v>
      </c>
      <c r="K26" s="203">
        <v>7</v>
      </c>
      <c r="L26" s="205"/>
      <c r="M26" s="206"/>
      <c r="N26" s="206"/>
      <c r="O26" s="206"/>
      <c r="P26" s="206"/>
      <c r="Q26" s="206"/>
      <c r="R26" s="207"/>
      <c r="S26" s="259">
        <f>COUNTA(E27:R27)</f>
        <v>0</v>
      </c>
      <c r="T26" s="259">
        <f>IF(SUM(AD26:AG27)&gt;=AH26,1,0)</f>
        <v>0</v>
      </c>
      <c r="U26" s="272"/>
      <c r="V26" s="272"/>
      <c r="W26" s="66"/>
      <c r="X26" s="2"/>
      <c r="Y26" s="3"/>
      <c r="Z26" s="3"/>
      <c r="AA26" s="199"/>
      <c r="AB26" s="66"/>
      <c r="AC26" s="66"/>
      <c r="AD26" s="259">
        <f>IF(COUNTA(E27:I27)&gt;=5,1,0)</f>
        <v>0</v>
      </c>
      <c r="AE26" s="256"/>
      <c r="AF26" s="256"/>
      <c r="AG26" s="256"/>
      <c r="AH26" s="259">
        <v>1</v>
      </c>
    </row>
    <row r="27" spans="1:35" ht="13.5" thickBot="1">
      <c r="A27" s="257"/>
      <c r="B27" s="290"/>
      <c r="C27" s="276"/>
      <c r="D27" s="257"/>
      <c r="E27" s="208"/>
      <c r="F27" s="208"/>
      <c r="G27" s="208"/>
      <c r="H27" s="208"/>
      <c r="I27" s="208"/>
      <c r="J27" s="208"/>
      <c r="K27" s="208"/>
      <c r="L27" s="209"/>
      <c r="M27" s="213"/>
      <c r="N27" s="210"/>
      <c r="O27" s="210"/>
      <c r="P27" s="210"/>
      <c r="Q27" s="210"/>
      <c r="R27" s="214"/>
      <c r="S27" s="276"/>
      <c r="T27" s="304"/>
      <c r="U27" s="273"/>
      <c r="V27" s="273"/>
      <c r="W27" s="66"/>
      <c r="X27" s="2"/>
      <c r="Y27" s="3"/>
      <c r="Z27" s="3"/>
      <c r="AA27" s="199"/>
      <c r="AB27" s="66"/>
      <c r="AC27" s="66"/>
      <c r="AD27" s="257"/>
      <c r="AE27" s="257"/>
      <c r="AF27" s="257"/>
      <c r="AG27" s="257"/>
      <c r="AH27" s="257"/>
    </row>
    <row r="28" spans="1:35">
      <c r="A28" s="268">
        <f>A26+1</f>
        <v>6</v>
      </c>
      <c r="B28" s="298" t="str">
        <f>DenStatus!C20</f>
        <v>Running with the Pack</v>
      </c>
      <c r="C28" s="268">
        <v>6</v>
      </c>
      <c r="D28" s="268">
        <v>6</v>
      </c>
      <c r="E28" s="73">
        <v>1</v>
      </c>
      <c r="F28" s="94">
        <v>2</v>
      </c>
      <c r="G28" s="94">
        <v>3</v>
      </c>
      <c r="H28" s="94">
        <v>4</v>
      </c>
      <c r="I28" s="94">
        <v>5</v>
      </c>
      <c r="J28" s="94">
        <v>6</v>
      </c>
      <c r="K28" s="201"/>
      <c r="L28" s="78"/>
      <c r="M28" s="78"/>
      <c r="N28" s="78"/>
      <c r="O28" s="78"/>
      <c r="P28" s="78"/>
      <c r="Q28" s="78"/>
      <c r="R28" s="62"/>
      <c r="S28" s="268">
        <f>COUNTA(E29:R29)</f>
        <v>0</v>
      </c>
      <c r="T28" s="259">
        <f>IF(SUM(AD28:AG29)&gt;=AH28,1,0)</f>
        <v>0</v>
      </c>
      <c r="U28" s="270"/>
      <c r="V28" s="270"/>
      <c r="W28" s="66"/>
      <c r="X28" s="2"/>
      <c r="Y28" s="3"/>
      <c r="Z28" s="3"/>
      <c r="AA28" s="199"/>
      <c r="AB28" s="66"/>
      <c r="AC28" s="66"/>
      <c r="AD28" s="259">
        <f>IF(COUNTA(E29:J29)&gt;=6,1,0)</f>
        <v>0</v>
      </c>
      <c r="AE28" s="256"/>
      <c r="AF28" s="256"/>
      <c r="AG28" s="256"/>
      <c r="AH28" s="259">
        <v>1</v>
      </c>
    </row>
    <row r="29" spans="1:35" ht="13.5" thickBot="1">
      <c r="A29" s="300"/>
      <c r="B29" s="301"/>
      <c r="C29" s="282"/>
      <c r="D29" s="269"/>
      <c r="E29" s="93"/>
      <c r="F29" s="93"/>
      <c r="G29" s="93"/>
      <c r="H29" s="93"/>
      <c r="I29" s="93"/>
      <c r="J29" s="93"/>
      <c r="K29" s="183"/>
      <c r="L29" s="184"/>
      <c r="M29" s="184"/>
      <c r="N29" s="184"/>
      <c r="O29" s="184"/>
      <c r="P29" s="184"/>
      <c r="Q29" s="184"/>
      <c r="R29" s="185"/>
      <c r="S29" s="305"/>
      <c r="T29" s="302"/>
      <c r="U29" s="271"/>
      <c r="V29" s="271"/>
      <c r="W29" s="66"/>
      <c r="X29" s="2"/>
      <c r="Y29" s="3"/>
      <c r="Z29" s="3"/>
      <c r="AA29" s="199"/>
      <c r="AB29" s="66"/>
      <c r="AC29" s="66"/>
      <c r="AD29" s="257"/>
      <c r="AE29" s="257"/>
      <c r="AF29" s="257"/>
      <c r="AG29" s="257"/>
      <c r="AH29" s="257"/>
    </row>
    <row r="30" spans="1:35" ht="13.5" thickTop="1">
      <c r="A30" s="218"/>
      <c r="B30" s="72" t="s">
        <v>90</v>
      </c>
      <c r="C30" s="73">
        <f>IF(SUM(T18:T29)&gt;=6,"X",0)</f>
        <v>0</v>
      </c>
      <c r="D30" s="227" t="s">
        <v>212</v>
      </c>
      <c r="E30" s="75"/>
      <c r="F30" s="75"/>
      <c r="G30" s="75"/>
      <c r="H30" s="75"/>
      <c r="I30" s="75"/>
      <c r="J30" s="75"/>
      <c r="K30" s="75"/>
      <c r="L30" s="75"/>
      <c r="M30" s="75"/>
      <c r="N30" s="75"/>
      <c r="O30" s="75"/>
      <c r="P30" s="75"/>
      <c r="Q30" s="75"/>
      <c r="R30" s="75"/>
      <c r="S30" s="75"/>
      <c r="T30" s="75"/>
      <c r="U30" s="200"/>
      <c r="V30" s="89"/>
      <c r="W30" s="66"/>
      <c r="X30" s="6"/>
      <c r="Y30" s="3"/>
      <c r="Z30" s="3"/>
      <c r="AA30" s="199"/>
      <c r="AB30" s="66"/>
      <c r="AC30" s="66"/>
      <c r="AD30" s="66"/>
      <c r="AE30" s="66"/>
      <c r="AF30" s="66"/>
      <c r="AG30" s="66"/>
      <c r="AH30" s="66"/>
    </row>
    <row r="31" spans="1:35">
      <c r="A31" s="66"/>
      <c r="B31" s="66"/>
      <c r="C31" s="66"/>
      <c r="D31" s="66"/>
      <c r="E31" s="66"/>
      <c r="F31" s="66"/>
      <c r="G31" s="66"/>
      <c r="H31" s="66"/>
      <c r="I31" s="66"/>
      <c r="J31" s="66"/>
      <c r="K31" s="66"/>
      <c r="L31" s="66"/>
      <c r="M31" s="66"/>
      <c r="N31" s="66"/>
      <c r="O31" s="66"/>
      <c r="P31" s="66"/>
      <c r="Q31" s="66"/>
      <c r="R31" s="66"/>
      <c r="S31" s="66"/>
      <c r="T31" s="66"/>
      <c r="U31" s="66"/>
      <c r="V31" s="66"/>
      <c r="W31" s="66"/>
      <c r="X31" s="2"/>
      <c r="Y31" s="3"/>
      <c r="Z31" s="3"/>
      <c r="AA31" s="199"/>
      <c r="AB31" s="66"/>
      <c r="AC31" s="66"/>
      <c r="AD31" s="237" t="s">
        <v>83</v>
      </c>
      <c r="AE31" s="232"/>
      <c r="AF31" s="232"/>
      <c r="AG31" s="232"/>
      <c r="AH31" s="218"/>
    </row>
    <row r="32" spans="1:35">
      <c r="A32" s="74" t="s">
        <v>85</v>
      </c>
      <c r="B32" s="66"/>
      <c r="C32" s="66"/>
      <c r="D32" s="66"/>
      <c r="E32" s="66"/>
      <c r="F32" s="66"/>
      <c r="G32" s="66"/>
      <c r="H32" s="66"/>
      <c r="I32" s="66"/>
      <c r="J32" s="66"/>
      <c r="K32" s="66"/>
      <c r="L32" s="66"/>
      <c r="M32" s="66"/>
      <c r="N32" s="66"/>
      <c r="O32" s="66"/>
      <c r="P32" s="66"/>
      <c r="Q32" s="66"/>
      <c r="R32" s="66"/>
      <c r="S32" s="66"/>
      <c r="T32" s="66"/>
      <c r="U32" s="66"/>
      <c r="V32" s="66"/>
      <c r="W32" s="66"/>
      <c r="X32" s="2"/>
      <c r="Y32" s="3"/>
      <c r="Z32" s="3"/>
      <c r="AA32" s="199"/>
      <c r="AB32" s="66"/>
      <c r="AC32" s="66"/>
      <c r="AD32" s="233" t="s">
        <v>27</v>
      </c>
      <c r="AE32" s="234"/>
      <c r="AF32" s="234"/>
      <c r="AG32" s="234"/>
      <c r="AH32" s="235"/>
    </row>
    <row r="33" spans="1:34">
      <c r="A33" s="58" t="s">
        <v>78</v>
      </c>
      <c r="B33" s="68"/>
      <c r="C33" s="58" t="s">
        <v>79</v>
      </c>
      <c r="D33" s="68"/>
      <c r="E33" s="221" t="s">
        <v>34</v>
      </c>
      <c r="F33" s="85"/>
      <c r="G33" s="85"/>
      <c r="H33" s="85"/>
      <c r="I33" s="85"/>
      <c r="J33" s="85"/>
      <c r="K33" s="85"/>
      <c r="L33" s="85"/>
      <c r="M33" s="85"/>
      <c r="N33" s="85"/>
      <c r="O33" s="85"/>
      <c r="P33" s="85"/>
      <c r="Q33" s="85"/>
      <c r="R33" s="86"/>
      <c r="S33" s="294" t="s">
        <v>81</v>
      </c>
      <c r="T33" s="292"/>
      <c r="U33" s="292"/>
      <c r="V33" s="293"/>
      <c r="W33" s="66"/>
      <c r="X33" s="2"/>
      <c r="Y33" s="3"/>
      <c r="Z33" s="3"/>
      <c r="AA33" s="199"/>
      <c r="AB33" s="66"/>
      <c r="AC33" s="66"/>
      <c r="AD33" s="91" t="s">
        <v>35</v>
      </c>
      <c r="AE33" s="91" t="s">
        <v>51</v>
      </c>
      <c r="AF33" s="112" t="s">
        <v>180</v>
      </c>
      <c r="AG33" s="112" t="s">
        <v>181</v>
      </c>
      <c r="AH33" s="91" t="s">
        <v>1</v>
      </c>
    </row>
    <row r="34" spans="1:34">
      <c r="A34" s="69" t="s">
        <v>46</v>
      </c>
      <c r="B34" s="68" t="s">
        <v>43</v>
      </c>
      <c r="C34" s="69" t="s">
        <v>49</v>
      </c>
      <c r="D34" s="69" t="s">
        <v>17</v>
      </c>
      <c r="E34" s="240"/>
      <c r="F34" s="179"/>
      <c r="G34" s="179"/>
      <c r="H34" s="179"/>
      <c r="I34" s="179"/>
      <c r="J34" s="179"/>
      <c r="K34" s="179"/>
      <c r="L34" s="179"/>
      <c r="M34" s="179"/>
      <c r="N34" s="179"/>
      <c r="O34" s="179"/>
      <c r="P34" s="179"/>
      <c r="Q34" s="179"/>
      <c r="R34" s="88"/>
      <c r="S34" s="69" t="s">
        <v>2</v>
      </c>
      <c r="T34" s="69" t="s">
        <v>32</v>
      </c>
      <c r="U34" s="69" t="s">
        <v>25</v>
      </c>
      <c r="V34" s="59" t="s">
        <v>104</v>
      </c>
      <c r="W34" s="66"/>
      <c r="X34" s="2"/>
      <c r="Y34" s="3"/>
      <c r="Z34" s="3"/>
      <c r="AA34" s="199"/>
      <c r="AB34" s="66"/>
      <c r="AC34" s="66"/>
      <c r="AD34" s="236" t="s">
        <v>52</v>
      </c>
      <c r="AE34" s="236" t="s">
        <v>52</v>
      </c>
      <c r="AF34" s="72" t="s">
        <v>52</v>
      </c>
      <c r="AG34" s="72" t="s">
        <v>52</v>
      </c>
      <c r="AH34" s="236" t="s">
        <v>53</v>
      </c>
    </row>
    <row r="35" spans="1:34" ht="13.5" thickBot="1">
      <c r="A35" s="258">
        <v>1</v>
      </c>
      <c r="B35" s="289" t="str">
        <f>DenStatus!C24</f>
        <v>Adventures in Coins</v>
      </c>
      <c r="C35" s="285">
        <v>5</v>
      </c>
      <c r="D35" s="285">
        <v>7</v>
      </c>
      <c r="E35" s="69">
        <v>1</v>
      </c>
      <c r="F35" s="69">
        <v>2</v>
      </c>
      <c r="G35" s="69">
        <v>3</v>
      </c>
      <c r="H35" s="69">
        <v>4</v>
      </c>
      <c r="I35" s="69">
        <v>5</v>
      </c>
      <c r="J35" s="69">
        <v>6</v>
      </c>
      <c r="K35" s="69">
        <v>7</v>
      </c>
      <c r="L35" s="180"/>
      <c r="M35" s="181"/>
      <c r="N35" s="181"/>
      <c r="O35" s="181"/>
      <c r="P35" s="181"/>
      <c r="Q35" s="181"/>
      <c r="R35" s="182"/>
      <c r="S35" s="258">
        <f>COUNTA(E36:R36)</f>
        <v>0</v>
      </c>
      <c r="T35" s="258">
        <f>IF(SUM(AD35:AG36)&gt;=AH35,1,0)</f>
        <v>0</v>
      </c>
      <c r="U35" s="277"/>
      <c r="V35" s="279"/>
      <c r="W35" s="66"/>
      <c r="X35" s="2"/>
      <c r="Y35" s="3"/>
      <c r="Z35" s="3"/>
      <c r="AA35" s="199"/>
      <c r="AB35" s="66"/>
      <c r="AC35" s="66"/>
      <c r="AD35" s="264">
        <f>IF(COUNTA(E36:H36)&gt;=4,1,0)</f>
        <v>0</v>
      </c>
      <c r="AE35" s="267">
        <f>IF(COUNTA(I36:K36)&gt;=1,1,0)</f>
        <v>0</v>
      </c>
      <c r="AF35" s="267"/>
      <c r="AG35" s="267"/>
      <c r="AH35" s="264">
        <v>2</v>
      </c>
    </row>
    <row r="36" spans="1:34" ht="13.5" thickBot="1">
      <c r="A36" s="276"/>
      <c r="B36" s="290"/>
      <c r="C36" s="257"/>
      <c r="D36" s="257"/>
      <c r="E36" s="208"/>
      <c r="F36" s="208"/>
      <c r="G36" s="208"/>
      <c r="H36" s="208"/>
      <c r="I36" s="208"/>
      <c r="J36" s="208"/>
      <c r="K36" s="208"/>
      <c r="L36" s="209"/>
      <c r="M36" s="210"/>
      <c r="N36" s="213"/>
      <c r="O36" s="213"/>
      <c r="P36" s="213"/>
      <c r="Q36" s="210"/>
      <c r="R36" s="211"/>
      <c r="S36" s="276"/>
      <c r="T36" s="276"/>
      <c r="U36" s="278"/>
      <c r="V36" s="280"/>
      <c r="W36" s="66"/>
      <c r="X36" s="2"/>
      <c r="Y36" s="3"/>
      <c r="Z36" s="3"/>
      <c r="AA36" s="199"/>
      <c r="AB36" s="66"/>
      <c r="AC36" s="66"/>
      <c r="AD36" s="263"/>
      <c r="AE36" s="263"/>
      <c r="AF36" s="263"/>
      <c r="AG36" s="263"/>
      <c r="AH36" s="263"/>
    </row>
    <row r="37" spans="1:34" ht="13.5" thickBot="1">
      <c r="A37" s="259">
        <f>A35+1</f>
        <v>2</v>
      </c>
      <c r="B37" s="287" t="str">
        <f>DenStatus!C25</f>
        <v>Air of the Wolf</v>
      </c>
      <c r="C37" s="260">
        <v>4</v>
      </c>
      <c r="D37" s="260">
        <v>9</v>
      </c>
      <c r="E37" s="204" t="s">
        <v>166</v>
      </c>
      <c r="F37" s="204" t="s">
        <v>167</v>
      </c>
      <c r="G37" s="204" t="s">
        <v>174</v>
      </c>
      <c r="H37" s="204" t="s">
        <v>175</v>
      </c>
      <c r="I37" s="204" t="s">
        <v>168</v>
      </c>
      <c r="J37" s="204" t="s">
        <v>169</v>
      </c>
      <c r="K37" s="204" t="s">
        <v>170</v>
      </c>
      <c r="L37" s="204" t="s">
        <v>171</v>
      </c>
      <c r="M37" s="204" t="s">
        <v>179</v>
      </c>
      <c r="N37" s="215"/>
      <c r="O37" s="216"/>
      <c r="P37" s="216"/>
      <c r="Q37" s="206"/>
      <c r="R37" s="207"/>
      <c r="S37" s="259">
        <f>COUNTA(E38:R38)</f>
        <v>0</v>
      </c>
      <c r="T37" s="259">
        <f>IF(SUM(AD37:AG38)&gt;=AH37,1,0)</f>
        <v>0</v>
      </c>
      <c r="U37" s="272"/>
      <c r="V37" s="272"/>
      <c r="W37" s="66"/>
      <c r="X37" s="2"/>
      <c r="Y37" s="3"/>
      <c r="Z37" s="3"/>
      <c r="AA37" s="199"/>
      <c r="AB37" s="66"/>
      <c r="AC37" s="66"/>
      <c r="AD37" s="265">
        <f>IF(COUNTA(E38:H38)&gt;=2,1,0)</f>
        <v>0</v>
      </c>
      <c r="AE37" s="262">
        <f>IF(COUNTA(I38:M38)&gt;=2,1,0)</f>
        <v>0</v>
      </c>
      <c r="AF37" s="262"/>
      <c r="AG37" s="262"/>
      <c r="AH37" s="265">
        <v>2</v>
      </c>
    </row>
    <row r="38" spans="1:34" ht="13.5" thickBot="1">
      <c r="A38" s="276"/>
      <c r="B38" s="288"/>
      <c r="C38" s="276"/>
      <c r="D38" s="276"/>
      <c r="E38" s="208"/>
      <c r="F38" s="208"/>
      <c r="G38" s="208"/>
      <c r="H38" s="208"/>
      <c r="I38" s="208"/>
      <c r="J38" s="208"/>
      <c r="K38" s="208"/>
      <c r="L38" s="208"/>
      <c r="M38" s="208"/>
      <c r="N38" s="209"/>
      <c r="O38" s="210"/>
      <c r="P38" s="210"/>
      <c r="Q38" s="210"/>
      <c r="R38" s="211"/>
      <c r="S38" s="276"/>
      <c r="T38" s="276"/>
      <c r="U38" s="273"/>
      <c r="V38" s="273"/>
      <c r="W38" s="66"/>
      <c r="X38" s="2"/>
      <c r="Y38" s="3"/>
      <c r="Z38" s="3"/>
      <c r="AA38" s="199"/>
      <c r="AB38" s="66"/>
      <c r="AC38" s="66"/>
      <c r="AD38" s="263"/>
      <c r="AE38" s="263"/>
      <c r="AF38" s="263"/>
      <c r="AG38" s="263"/>
      <c r="AH38" s="263"/>
    </row>
    <row r="39" spans="1:34" ht="13.5" thickBot="1">
      <c r="A39" s="259">
        <f>A37+1</f>
        <v>3</v>
      </c>
      <c r="B39" s="287" t="str">
        <f>DenStatus!C26</f>
        <v>Code of the Wolf</v>
      </c>
      <c r="C39" s="260">
        <v>5</v>
      </c>
      <c r="D39" s="260">
        <v>14</v>
      </c>
      <c r="E39" s="204" t="s">
        <v>166</v>
      </c>
      <c r="F39" s="204" t="s">
        <v>167</v>
      </c>
      <c r="G39" s="204" t="s">
        <v>174</v>
      </c>
      <c r="H39" s="204" t="s">
        <v>175</v>
      </c>
      <c r="I39" s="204" t="s">
        <v>176</v>
      </c>
      <c r="J39" s="204" t="s">
        <v>168</v>
      </c>
      <c r="K39" s="204" t="s">
        <v>169</v>
      </c>
      <c r="L39" s="204" t="s">
        <v>170</v>
      </c>
      <c r="M39" s="204" t="s">
        <v>162</v>
      </c>
      <c r="N39" s="204" t="s">
        <v>163</v>
      </c>
      <c r="O39" s="204" t="s">
        <v>177</v>
      </c>
      <c r="P39" s="204" t="s">
        <v>164</v>
      </c>
      <c r="Q39" s="204" t="s">
        <v>165</v>
      </c>
      <c r="R39" s="204" t="s">
        <v>178</v>
      </c>
      <c r="S39" s="259">
        <f>COUNTA(E40:R40)</f>
        <v>0</v>
      </c>
      <c r="T39" s="259">
        <f>IF(SUM(AD39:AG40)&gt;=AH39,1,0)</f>
        <v>0</v>
      </c>
      <c r="U39" s="272"/>
      <c r="V39" s="272"/>
      <c r="W39" s="66"/>
      <c r="X39" s="2"/>
      <c r="Y39" s="3"/>
      <c r="Z39" s="3"/>
      <c r="AA39" s="199"/>
      <c r="AB39" s="66"/>
      <c r="AC39" s="66"/>
      <c r="AD39" s="265">
        <f>IF(COUNTA(E40:I40)&gt;=2,1,0)</f>
        <v>0</v>
      </c>
      <c r="AE39" s="265">
        <f>IF(COUNTA(J40:L40)&gt;=1,1,0)</f>
        <v>0</v>
      </c>
      <c r="AF39" s="265">
        <f>IF(COUNTA(M40:O40)&gt;=1,1,0)</f>
        <v>0</v>
      </c>
      <c r="AG39" s="265">
        <f>IF(COUNTA(P40:R40)&gt;=1,1,0)</f>
        <v>0</v>
      </c>
      <c r="AH39" s="265">
        <v>4</v>
      </c>
    </row>
    <row r="40" spans="1:34" ht="13.5" thickBot="1">
      <c r="A40" s="276"/>
      <c r="B40" s="288"/>
      <c r="C40" s="276"/>
      <c r="D40" s="276"/>
      <c r="E40" s="208"/>
      <c r="F40" s="208"/>
      <c r="G40" s="208"/>
      <c r="H40" s="208"/>
      <c r="I40" s="208"/>
      <c r="J40" s="208"/>
      <c r="K40" s="208"/>
      <c r="L40" s="208"/>
      <c r="M40" s="208"/>
      <c r="N40" s="208"/>
      <c r="O40" s="208"/>
      <c r="P40" s="208"/>
      <c r="Q40" s="208"/>
      <c r="R40" s="208"/>
      <c r="S40" s="276"/>
      <c r="T40" s="276"/>
      <c r="U40" s="273"/>
      <c r="V40" s="273"/>
      <c r="W40" s="66"/>
      <c r="X40" s="2"/>
      <c r="Y40" s="3"/>
      <c r="Z40" s="3"/>
      <c r="AA40" s="199"/>
      <c r="AB40" s="66"/>
      <c r="AC40" s="66"/>
      <c r="AD40" s="263"/>
      <c r="AE40" s="263"/>
      <c r="AF40" s="263"/>
      <c r="AG40" s="263"/>
      <c r="AH40" s="263"/>
    </row>
    <row r="41" spans="1:34" ht="13.5" thickBot="1">
      <c r="A41" s="259">
        <f>A39+1</f>
        <v>4</v>
      </c>
      <c r="B41" s="287" t="str">
        <f>DenStatus!C27</f>
        <v>Collections &amp; Hobbies</v>
      </c>
      <c r="C41" s="260">
        <v>4</v>
      </c>
      <c r="D41" s="260">
        <v>6</v>
      </c>
      <c r="E41" s="204">
        <v>1</v>
      </c>
      <c r="F41" s="204">
        <v>2</v>
      </c>
      <c r="G41" s="204" t="s">
        <v>162</v>
      </c>
      <c r="H41" s="204" t="s">
        <v>163</v>
      </c>
      <c r="I41" s="204" t="s">
        <v>164</v>
      </c>
      <c r="J41" s="204" t="s">
        <v>165</v>
      </c>
      <c r="K41" s="205"/>
      <c r="L41" s="206"/>
      <c r="M41" s="206"/>
      <c r="N41" s="206"/>
      <c r="O41" s="206"/>
      <c r="P41" s="206"/>
      <c r="Q41" s="206"/>
      <c r="R41" s="207"/>
      <c r="S41" s="259">
        <f>COUNTA(E42:R42)</f>
        <v>0</v>
      </c>
      <c r="T41" s="259">
        <f>IF(SUM(AD41:AG42)&gt;=AH41,1,0)</f>
        <v>0</v>
      </c>
      <c r="U41" s="272"/>
      <c r="V41" s="272"/>
      <c r="W41" s="66"/>
      <c r="X41" s="2"/>
      <c r="Y41" s="3"/>
      <c r="Z41" s="3"/>
      <c r="AA41" s="199"/>
      <c r="AB41" s="66"/>
      <c r="AC41" s="66"/>
      <c r="AD41" s="265">
        <f>IF(COUNTA(E42:F42)&gt;=2,1,0)</f>
        <v>0</v>
      </c>
      <c r="AE41" s="262">
        <f>IF(COUNTA(G42:H42)&gt;=1,1,0)</f>
        <v>0</v>
      </c>
      <c r="AF41" s="262">
        <f>IF(COUNTA(I42:J42)&gt;=1,1,0)</f>
        <v>0</v>
      </c>
      <c r="AG41" s="262"/>
      <c r="AH41" s="265">
        <v>3</v>
      </c>
    </row>
    <row r="42" spans="1:34" ht="13.5" thickBot="1">
      <c r="A42" s="276"/>
      <c r="B42" s="288"/>
      <c r="C42" s="276"/>
      <c r="D42" s="276"/>
      <c r="E42" s="208"/>
      <c r="F42" s="208"/>
      <c r="G42" s="208"/>
      <c r="H42" s="208"/>
      <c r="I42" s="208"/>
      <c r="J42" s="208"/>
      <c r="K42" s="209"/>
      <c r="L42" s="210"/>
      <c r="M42" s="210"/>
      <c r="N42" s="210"/>
      <c r="O42" s="210"/>
      <c r="P42" s="210"/>
      <c r="Q42" s="210"/>
      <c r="R42" s="211"/>
      <c r="S42" s="276"/>
      <c r="T42" s="276"/>
      <c r="U42" s="273"/>
      <c r="V42" s="273"/>
      <c r="W42" s="66"/>
      <c r="X42" s="2"/>
      <c r="Y42" s="3"/>
      <c r="Z42" s="3"/>
      <c r="AA42" s="199"/>
      <c r="AB42" s="66"/>
      <c r="AC42" s="66"/>
      <c r="AD42" s="263"/>
      <c r="AE42" s="263"/>
      <c r="AF42" s="263"/>
      <c r="AG42" s="263"/>
      <c r="AH42" s="263"/>
    </row>
    <row r="43" spans="1:34" ht="13.5" thickBot="1">
      <c r="A43" s="259">
        <f>A41+1</f>
        <v>5</v>
      </c>
      <c r="B43" s="287" t="str">
        <f>DenStatus!C28</f>
        <v>Cubs Who Care</v>
      </c>
      <c r="C43" s="286" t="s">
        <v>210</v>
      </c>
      <c r="D43" s="260">
        <v>13</v>
      </c>
      <c r="E43" s="203">
        <v>1</v>
      </c>
      <c r="F43" s="204">
        <v>2</v>
      </c>
      <c r="G43" s="204">
        <v>3</v>
      </c>
      <c r="H43" s="204" t="s">
        <v>164</v>
      </c>
      <c r="I43" s="204" t="s">
        <v>165</v>
      </c>
      <c r="J43" s="204" t="s">
        <v>178</v>
      </c>
      <c r="K43" s="204" t="s">
        <v>207</v>
      </c>
      <c r="L43" s="204" t="s">
        <v>208</v>
      </c>
      <c r="M43" s="204" t="s">
        <v>209</v>
      </c>
      <c r="N43" s="204">
        <v>5</v>
      </c>
      <c r="O43" s="204">
        <v>6</v>
      </c>
      <c r="P43" s="204">
        <v>7</v>
      </c>
      <c r="Q43" s="204">
        <v>8</v>
      </c>
      <c r="R43" s="207"/>
      <c r="S43" s="259">
        <f>COUNTA(E44:R44)</f>
        <v>0</v>
      </c>
      <c r="T43" s="259">
        <f>IF(SUM(AD43:AG44)&gt;=AH43,1,0)</f>
        <v>0</v>
      </c>
      <c r="U43" s="272"/>
      <c r="V43" s="272"/>
      <c r="W43" s="66"/>
      <c r="X43" s="2"/>
      <c r="Y43" s="3"/>
      <c r="Z43" s="3"/>
      <c r="AA43" s="199"/>
      <c r="AB43" s="66"/>
      <c r="AC43" s="66"/>
      <c r="AD43" s="265">
        <f>COUNTA(E44:G44)</f>
        <v>0</v>
      </c>
      <c r="AE43" s="265">
        <f>IF(COUNTA(H44:M44)&gt;=3,1,0)</f>
        <v>0</v>
      </c>
      <c r="AF43" s="262">
        <f>COUNTA(N44:Q44)</f>
        <v>0</v>
      </c>
      <c r="AG43" s="262"/>
      <c r="AH43" s="265">
        <v>4</v>
      </c>
    </row>
    <row r="44" spans="1:34" ht="13.5" thickBot="1">
      <c r="A44" s="276"/>
      <c r="B44" s="288"/>
      <c r="C44" s="276"/>
      <c r="D44" s="276"/>
      <c r="E44" s="208"/>
      <c r="F44" s="208"/>
      <c r="G44" s="208"/>
      <c r="H44" s="208"/>
      <c r="I44" s="208"/>
      <c r="J44" s="208"/>
      <c r="K44" s="208"/>
      <c r="L44" s="208"/>
      <c r="M44" s="208"/>
      <c r="N44" s="208"/>
      <c r="O44" s="208"/>
      <c r="P44" s="208"/>
      <c r="Q44" s="208"/>
      <c r="R44" s="211"/>
      <c r="S44" s="276"/>
      <c r="T44" s="276"/>
      <c r="U44" s="273"/>
      <c r="V44" s="273"/>
      <c r="W44" s="66"/>
      <c r="X44" s="2"/>
      <c r="Y44" s="3"/>
      <c r="Z44" s="3"/>
      <c r="AA44" s="199"/>
      <c r="AB44" s="66"/>
      <c r="AC44" s="66"/>
      <c r="AD44" s="263"/>
      <c r="AE44" s="263"/>
      <c r="AF44" s="263"/>
      <c r="AG44" s="263"/>
      <c r="AH44" s="263"/>
    </row>
    <row r="45" spans="1:34" ht="13.5" thickBot="1">
      <c r="A45" s="259">
        <f>A43+1</f>
        <v>6</v>
      </c>
      <c r="B45" s="287" t="str">
        <f>DenStatus!C29</f>
        <v>Digging in the Past</v>
      </c>
      <c r="C45" s="260">
        <v>4</v>
      </c>
      <c r="D45" s="260">
        <v>5</v>
      </c>
      <c r="E45" s="204">
        <v>1</v>
      </c>
      <c r="F45" s="204">
        <v>2</v>
      </c>
      <c r="G45" s="204" t="s">
        <v>162</v>
      </c>
      <c r="H45" s="204" t="s">
        <v>163</v>
      </c>
      <c r="I45" s="204">
        <v>4</v>
      </c>
      <c r="J45" s="205"/>
      <c r="K45" s="206"/>
      <c r="L45" s="206"/>
      <c r="M45" s="206"/>
      <c r="N45" s="206"/>
      <c r="O45" s="206"/>
      <c r="P45" s="206"/>
      <c r="Q45" s="206"/>
      <c r="R45" s="207"/>
      <c r="S45" s="259">
        <f>COUNTA(E46:R46)</f>
        <v>0</v>
      </c>
      <c r="T45" s="259">
        <f>IF(SUM(AD45:AG46)&gt;=AH45,1,0)</f>
        <v>0</v>
      </c>
      <c r="U45" s="274"/>
      <c r="V45" s="274"/>
      <c r="W45" s="66"/>
      <c r="X45" s="2"/>
      <c r="Y45" s="3"/>
      <c r="Z45" s="3"/>
      <c r="AA45" s="199"/>
      <c r="AB45" s="66"/>
      <c r="AC45" s="66"/>
      <c r="AD45" s="265">
        <f>IF(COUNTA(E46:F46)&gt;=2,1,0)</f>
        <v>0</v>
      </c>
      <c r="AE45" s="262">
        <f>IF(COUNTA(G46:H46)&gt;=1,1,0)</f>
        <v>0</v>
      </c>
      <c r="AF45" s="266">
        <f>IF(COUNTA(I46)&gt;=1,1,0)</f>
        <v>0</v>
      </c>
      <c r="AG45" s="262"/>
      <c r="AH45" s="265">
        <v>3</v>
      </c>
    </row>
    <row r="46" spans="1:34" ht="13.5" thickBot="1">
      <c r="A46" s="276"/>
      <c r="B46" s="288"/>
      <c r="C46" s="276"/>
      <c r="D46" s="276"/>
      <c r="E46" s="208"/>
      <c r="F46" s="208"/>
      <c r="G46" s="208"/>
      <c r="H46" s="208"/>
      <c r="I46" s="208"/>
      <c r="J46" s="209"/>
      <c r="K46" s="210"/>
      <c r="L46" s="210"/>
      <c r="M46" s="210"/>
      <c r="N46" s="210"/>
      <c r="O46" s="210"/>
      <c r="P46" s="210"/>
      <c r="Q46" s="210"/>
      <c r="R46" s="211"/>
      <c r="S46" s="276"/>
      <c r="T46" s="276"/>
      <c r="U46" s="273"/>
      <c r="V46" s="273"/>
      <c r="W46" s="66"/>
      <c r="X46" s="2"/>
      <c r="Y46" s="3"/>
      <c r="Z46" s="3"/>
      <c r="AA46" s="199"/>
      <c r="AB46" s="66"/>
      <c r="AC46" s="66"/>
      <c r="AD46" s="263"/>
      <c r="AE46" s="263"/>
      <c r="AF46" s="263"/>
      <c r="AG46" s="263"/>
      <c r="AH46" s="263"/>
    </row>
    <row r="47" spans="1:34" ht="13.5" thickBot="1">
      <c r="A47" s="259">
        <f>A45+1</f>
        <v>7</v>
      </c>
      <c r="B47" s="287" t="str">
        <f>DenStatus!C30</f>
        <v>Finding Your Way</v>
      </c>
      <c r="C47" s="260">
        <v>6</v>
      </c>
      <c r="D47" s="260">
        <v>6</v>
      </c>
      <c r="E47" s="204" t="s">
        <v>166</v>
      </c>
      <c r="F47" s="204" t="s">
        <v>167</v>
      </c>
      <c r="G47" s="204" t="s">
        <v>168</v>
      </c>
      <c r="H47" s="204" t="s">
        <v>169</v>
      </c>
      <c r="I47" s="204">
        <v>3</v>
      </c>
      <c r="J47" s="203">
        <v>4</v>
      </c>
      <c r="K47" s="205"/>
      <c r="L47" s="206"/>
      <c r="M47" s="206"/>
      <c r="N47" s="206"/>
      <c r="O47" s="206"/>
      <c r="P47" s="206"/>
      <c r="Q47" s="206"/>
      <c r="R47" s="207"/>
      <c r="S47" s="259">
        <f>COUNTA(E48:R48)</f>
        <v>0</v>
      </c>
      <c r="T47" s="259">
        <f>IF(SUM(AD47:AG48)&gt;=AH47,1,0)</f>
        <v>0</v>
      </c>
      <c r="U47" s="272"/>
      <c r="V47" s="272"/>
      <c r="W47" s="66"/>
      <c r="X47" s="2"/>
      <c r="Y47" s="3"/>
      <c r="Z47" s="3"/>
      <c r="AA47" s="199"/>
      <c r="AB47" s="66"/>
      <c r="AC47" s="66"/>
      <c r="AD47" s="265">
        <f>IF(COUNTA(E48:J48)&gt;=6,1,0)</f>
        <v>0</v>
      </c>
      <c r="AE47" s="262"/>
      <c r="AF47" s="262"/>
      <c r="AG47" s="262"/>
      <c r="AH47" s="265">
        <v>1</v>
      </c>
    </row>
    <row r="48" spans="1:34" ht="13.5" thickBot="1">
      <c r="A48" s="276"/>
      <c r="B48" s="288"/>
      <c r="C48" s="276"/>
      <c r="D48" s="276"/>
      <c r="E48" s="208"/>
      <c r="F48" s="208"/>
      <c r="G48" s="208"/>
      <c r="H48" s="208"/>
      <c r="I48" s="208"/>
      <c r="J48" s="208"/>
      <c r="K48" s="209"/>
      <c r="L48" s="210"/>
      <c r="M48" s="210"/>
      <c r="N48" s="210"/>
      <c r="O48" s="210"/>
      <c r="P48" s="210"/>
      <c r="Q48" s="210"/>
      <c r="R48" s="211"/>
      <c r="S48" s="276"/>
      <c r="T48" s="276"/>
      <c r="U48" s="273"/>
      <c r="V48" s="273"/>
      <c r="W48" s="66"/>
      <c r="X48" s="2"/>
      <c r="Y48" s="3"/>
      <c r="Z48" s="3"/>
      <c r="AA48" s="199"/>
      <c r="AB48" s="66"/>
      <c r="AC48" s="66"/>
      <c r="AD48" s="263"/>
      <c r="AE48" s="263"/>
      <c r="AF48" s="263"/>
      <c r="AG48" s="263"/>
      <c r="AH48" s="263"/>
    </row>
    <row r="49" spans="1:34" ht="13.5" thickBot="1">
      <c r="A49" s="259">
        <f>A47+1</f>
        <v>8</v>
      </c>
      <c r="B49" s="287" t="str">
        <f>DenStatus!C31</f>
        <v>Germs Alive!</v>
      </c>
      <c r="C49" s="260">
        <v>5</v>
      </c>
      <c r="D49" s="260">
        <v>6</v>
      </c>
      <c r="E49" s="203">
        <v>1</v>
      </c>
      <c r="F49" s="203">
        <v>2</v>
      </c>
      <c r="G49" s="203">
        <v>3</v>
      </c>
      <c r="H49" s="203">
        <v>4</v>
      </c>
      <c r="I49" s="203">
        <v>5</v>
      </c>
      <c r="J49" s="203">
        <v>6</v>
      </c>
      <c r="K49" s="205"/>
      <c r="L49" s="206"/>
      <c r="M49" s="206"/>
      <c r="N49" s="206"/>
      <c r="O49" s="206"/>
      <c r="P49" s="206"/>
      <c r="Q49" s="206"/>
      <c r="R49" s="207"/>
      <c r="S49" s="259">
        <f>COUNTA(E50:R50)</f>
        <v>0</v>
      </c>
      <c r="T49" s="259">
        <f>IF(SUM(AD49:AG50)&gt;=AH49,1,0)</f>
        <v>0</v>
      </c>
      <c r="U49" s="272"/>
      <c r="V49" s="272"/>
      <c r="W49" s="66"/>
      <c r="X49" s="2"/>
      <c r="Y49" s="3"/>
      <c r="Z49" s="3"/>
      <c r="AA49" s="199"/>
      <c r="AB49" s="66"/>
      <c r="AC49" s="66"/>
      <c r="AD49" s="265">
        <f>IF(COUNTA(E50:J50)&gt;=5,1,0)</f>
        <v>0</v>
      </c>
      <c r="AE49" s="262"/>
      <c r="AF49" s="262"/>
      <c r="AG49" s="262"/>
      <c r="AH49" s="265">
        <v>1</v>
      </c>
    </row>
    <row r="50" spans="1:34" ht="13.5" thickBot="1">
      <c r="A50" s="276"/>
      <c r="B50" s="288"/>
      <c r="C50" s="276"/>
      <c r="D50" s="276"/>
      <c r="E50" s="208"/>
      <c r="F50" s="208"/>
      <c r="G50" s="208"/>
      <c r="H50" s="208"/>
      <c r="I50" s="208"/>
      <c r="J50" s="208"/>
      <c r="K50" s="209"/>
      <c r="L50" s="210"/>
      <c r="M50" s="210"/>
      <c r="N50" s="210"/>
      <c r="O50" s="210"/>
      <c r="P50" s="210"/>
      <c r="Q50" s="210"/>
      <c r="R50" s="211"/>
      <c r="S50" s="276"/>
      <c r="T50" s="276"/>
      <c r="U50" s="273"/>
      <c r="V50" s="273"/>
      <c r="W50" s="66"/>
      <c r="X50" s="2"/>
      <c r="Y50" s="3"/>
      <c r="Z50" s="3"/>
      <c r="AA50" s="199"/>
      <c r="AB50" s="66"/>
      <c r="AC50" s="66"/>
      <c r="AD50" s="263"/>
      <c r="AE50" s="263"/>
      <c r="AF50" s="263"/>
      <c r="AG50" s="263"/>
      <c r="AH50" s="263"/>
    </row>
    <row r="51" spans="1:34" ht="13.5" thickBot="1">
      <c r="A51" s="259">
        <f>A49+1</f>
        <v>9</v>
      </c>
      <c r="B51" s="287" t="str">
        <f>DenStatus!C32</f>
        <v>Grow Something</v>
      </c>
      <c r="C51" s="260">
        <v>4</v>
      </c>
      <c r="D51" s="260">
        <v>6</v>
      </c>
      <c r="E51" s="203">
        <v>1</v>
      </c>
      <c r="F51" s="203">
        <v>2</v>
      </c>
      <c r="G51" s="203">
        <v>3</v>
      </c>
      <c r="H51" s="204" t="s">
        <v>164</v>
      </c>
      <c r="I51" s="204" t="s">
        <v>165</v>
      </c>
      <c r="J51" s="204" t="s">
        <v>178</v>
      </c>
      <c r="K51" s="205"/>
      <c r="L51" s="206"/>
      <c r="M51" s="206"/>
      <c r="N51" s="206"/>
      <c r="O51" s="206"/>
      <c r="P51" s="206"/>
      <c r="Q51" s="206"/>
      <c r="R51" s="207"/>
      <c r="S51" s="259">
        <f>COUNTA(E52:R52)</f>
        <v>0</v>
      </c>
      <c r="T51" s="259">
        <f>IF(SUM(AD51:AG52)&gt;=AH51,1,0)</f>
        <v>0</v>
      </c>
      <c r="U51" s="272"/>
      <c r="V51" s="272"/>
      <c r="W51" s="66"/>
      <c r="X51" s="2"/>
      <c r="Y51" s="3"/>
      <c r="Z51" s="3"/>
      <c r="AA51" s="199"/>
      <c r="AB51" s="66"/>
      <c r="AC51" s="66"/>
      <c r="AD51" s="265">
        <f>IF(COUNTA(E52:G52)&gt;=3,1,0)</f>
        <v>0</v>
      </c>
      <c r="AE51" s="275">
        <f>IF(COUNTA(H52:J52)&gt;=1,1,0)</f>
        <v>0</v>
      </c>
      <c r="AF51" s="262"/>
      <c r="AG51" s="262"/>
      <c r="AH51" s="265">
        <v>2</v>
      </c>
    </row>
    <row r="52" spans="1:34" ht="13.5" thickBot="1">
      <c r="A52" s="276"/>
      <c r="B52" s="288"/>
      <c r="C52" s="276"/>
      <c r="D52" s="276"/>
      <c r="E52" s="208"/>
      <c r="F52" s="208"/>
      <c r="G52" s="208"/>
      <c r="H52" s="208"/>
      <c r="I52" s="208"/>
      <c r="J52" s="208"/>
      <c r="K52" s="209"/>
      <c r="L52" s="210"/>
      <c r="M52" s="210"/>
      <c r="N52" s="210"/>
      <c r="O52" s="210"/>
      <c r="P52" s="210"/>
      <c r="Q52" s="210"/>
      <c r="R52" s="211"/>
      <c r="S52" s="276"/>
      <c r="T52" s="276"/>
      <c r="U52" s="273"/>
      <c r="V52" s="273"/>
      <c r="W52" s="66"/>
      <c r="X52" s="2"/>
      <c r="Y52" s="3"/>
      <c r="Z52" s="3"/>
      <c r="AA52" s="199"/>
      <c r="AB52" s="66"/>
      <c r="AC52" s="66"/>
      <c r="AD52" s="263"/>
      <c r="AE52" s="263"/>
      <c r="AF52" s="263"/>
      <c r="AG52" s="263"/>
      <c r="AH52" s="263"/>
    </row>
    <row r="53" spans="1:34" ht="13.5" thickBot="1">
      <c r="A53" s="259">
        <f>A51+1</f>
        <v>10</v>
      </c>
      <c r="B53" s="287" t="str">
        <f>DenStatus!C33</f>
        <v>Hometown Heroes</v>
      </c>
      <c r="C53" s="260">
        <v>4</v>
      </c>
      <c r="D53" s="260">
        <v>6</v>
      </c>
      <c r="E53" s="203">
        <v>1</v>
      </c>
      <c r="F53" s="203">
        <v>2</v>
      </c>
      <c r="G53" s="203">
        <v>3</v>
      </c>
      <c r="H53" s="204" t="s">
        <v>164</v>
      </c>
      <c r="I53" s="204" t="s">
        <v>165</v>
      </c>
      <c r="J53" s="204" t="s">
        <v>178</v>
      </c>
      <c r="K53" s="205"/>
      <c r="L53" s="206"/>
      <c r="M53" s="206"/>
      <c r="N53" s="206"/>
      <c r="O53" s="206"/>
      <c r="P53" s="206"/>
      <c r="Q53" s="206"/>
      <c r="R53" s="207"/>
      <c r="S53" s="259">
        <f>COUNTA(E54:R54)</f>
        <v>0</v>
      </c>
      <c r="T53" s="259">
        <f>IF(SUM(AD53:AG54)&gt;=AH53,1,0)</f>
        <v>0</v>
      </c>
      <c r="U53" s="272"/>
      <c r="V53" s="272"/>
      <c r="W53" s="66"/>
      <c r="X53" s="2"/>
      <c r="Y53" s="3"/>
      <c r="Z53" s="3"/>
      <c r="AA53" s="199"/>
      <c r="AB53" s="66"/>
      <c r="AC53" s="66"/>
      <c r="AD53" s="265">
        <f>IF(COUNTA(E54:G54)&gt;=3,1,0)</f>
        <v>0</v>
      </c>
      <c r="AE53" s="266">
        <f>IF(COUNTA(H54:J54)&gt;=1,1,0)</f>
        <v>0</v>
      </c>
      <c r="AF53" s="262"/>
      <c r="AG53" s="262"/>
      <c r="AH53" s="265">
        <v>2</v>
      </c>
    </row>
    <row r="54" spans="1:34" ht="13.5" thickBot="1">
      <c r="A54" s="276"/>
      <c r="B54" s="288"/>
      <c r="C54" s="276"/>
      <c r="D54" s="276"/>
      <c r="E54" s="208"/>
      <c r="F54" s="208"/>
      <c r="G54" s="208"/>
      <c r="H54" s="208"/>
      <c r="I54" s="208"/>
      <c r="J54" s="208"/>
      <c r="K54" s="209"/>
      <c r="L54" s="210"/>
      <c r="M54" s="210"/>
      <c r="N54" s="210"/>
      <c r="O54" s="210"/>
      <c r="P54" s="210"/>
      <c r="Q54" s="210"/>
      <c r="R54" s="211"/>
      <c r="S54" s="276"/>
      <c r="T54" s="276"/>
      <c r="U54" s="273"/>
      <c r="V54" s="273"/>
      <c r="W54" s="66"/>
      <c r="X54" s="2"/>
      <c r="Y54" s="3"/>
      <c r="Z54" s="3"/>
      <c r="AA54" s="199"/>
      <c r="AB54" s="66"/>
      <c r="AC54" s="66"/>
      <c r="AD54" s="263"/>
      <c r="AE54" s="263"/>
      <c r="AF54" s="263"/>
      <c r="AG54" s="263"/>
      <c r="AH54" s="263"/>
    </row>
    <row r="55" spans="1:34" ht="13.5" thickBot="1">
      <c r="A55" s="259">
        <v>11</v>
      </c>
      <c r="B55" s="287" t="str">
        <f>DenStatus!C34</f>
        <v>Motor Away</v>
      </c>
      <c r="C55" s="260">
        <v>4</v>
      </c>
      <c r="D55" s="260">
        <v>4</v>
      </c>
      <c r="E55" s="204" t="s">
        <v>166</v>
      </c>
      <c r="F55" s="204" t="s">
        <v>167</v>
      </c>
      <c r="G55" s="203">
        <v>2</v>
      </c>
      <c r="H55" s="203">
        <v>3</v>
      </c>
      <c r="I55" s="205"/>
      <c r="J55" s="206"/>
      <c r="K55" s="206"/>
      <c r="L55" s="206"/>
      <c r="M55" s="206"/>
      <c r="N55" s="206"/>
      <c r="O55" s="206"/>
      <c r="P55" s="206"/>
      <c r="Q55" s="206"/>
      <c r="R55" s="207"/>
      <c r="S55" s="259">
        <f>COUNTA(E56:R56)</f>
        <v>0</v>
      </c>
      <c r="T55" s="259">
        <f>IF(SUM(AD55:AG56)&gt;=AH55,1,0)</f>
        <v>0</v>
      </c>
      <c r="U55" s="272"/>
      <c r="V55" s="272"/>
      <c r="W55" s="66"/>
      <c r="X55" s="2"/>
      <c r="Y55" s="3"/>
      <c r="Z55" s="3"/>
      <c r="AA55" s="199"/>
      <c r="AB55" s="66"/>
      <c r="AC55" s="66"/>
      <c r="AD55" s="265">
        <f>IF(COUNTA(E56:H56)&gt;=4,1,0)</f>
        <v>0</v>
      </c>
      <c r="AE55" s="262"/>
      <c r="AF55" s="262"/>
      <c r="AG55" s="262"/>
      <c r="AH55" s="265">
        <v>1</v>
      </c>
    </row>
    <row r="56" spans="1:34" ht="13.5" thickBot="1">
      <c r="A56" s="276"/>
      <c r="B56" s="288"/>
      <c r="C56" s="276"/>
      <c r="D56" s="276"/>
      <c r="E56" s="208"/>
      <c r="F56" s="208"/>
      <c r="G56" s="208"/>
      <c r="H56" s="208"/>
      <c r="I56" s="209"/>
      <c r="J56" s="210"/>
      <c r="K56" s="210"/>
      <c r="L56" s="210"/>
      <c r="M56" s="210"/>
      <c r="N56" s="210"/>
      <c r="O56" s="210"/>
      <c r="P56" s="210"/>
      <c r="Q56" s="210"/>
      <c r="R56" s="211"/>
      <c r="S56" s="276"/>
      <c r="T56" s="276"/>
      <c r="U56" s="273"/>
      <c r="V56" s="273"/>
      <c r="W56" s="66"/>
      <c r="X56" s="2"/>
      <c r="Y56" s="3"/>
      <c r="Z56" s="3"/>
      <c r="AA56" s="199"/>
      <c r="AB56" s="66"/>
      <c r="AC56" s="66"/>
      <c r="AD56" s="263"/>
      <c r="AE56" s="263"/>
      <c r="AF56" s="263"/>
      <c r="AG56" s="263"/>
      <c r="AH56" s="263"/>
    </row>
    <row r="57" spans="1:34" ht="13.5" thickBot="1">
      <c r="A57" s="259">
        <v>12</v>
      </c>
      <c r="B57" s="287" t="str">
        <f>DenStatus!C35</f>
        <v>Paws of Skill</v>
      </c>
      <c r="C57" s="260">
        <v>4</v>
      </c>
      <c r="D57" s="260">
        <v>7</v>
      </c>
      <c r="E57" s="203">
        <v>1</v>
      </c>
      <c r="F57" s="203">
        <v>2</v>
      </c>
      <c r="G57" s="203">
        <v>3</v>
      </c>
      <c r="H57" s="203">
        <v>4</v>
      </c>
      <c r="I57" s="203">
        <v>5</v>
      </c>
      <c r="J57" s="203">
        <v>6</v>
      </c>
      <c r="K57" s="203">
        <v>7</v>
      </c>
      <c r="L57" s="205"/>
      <c r="M57" s="206"/>
      <c r="N57" s="206"/>
      <c r="O57" s="206"/>
      <c r="P57" s="206"/>
      <c r="Q57" s="206"/>
      <c r="R57" s="207"/>
      <c r="S57" s="259">
        <f>COUNTA(E58:R58)</f>
        <v>0</v>
      </c>
      <c r="T57" s="259">
        <f>IF(SUM(AD57:AG58)&gt;=AH57,1,0)</f>
        <v>0</v>
      </c>
      <c r="U57" s="272"/>
      <c r="V57" s="272"/>
      <c r="W57" s="66"/>
      <c r="X57" s="2"/>
      <c r="Y57" s="3"/>
      <c r="Z57" s="3"/>
      <c r="AA57" s="199"/>
      <c r="AB57" s="66"/>
      <c r="AC57" s="66"/>
      <c r="AD57" s="265">
        <f>IF(COUNTA(E58:H58)&gt;=4,1,0)</f>
        <v>0</v>
      </c>
      <c r="AE57" s="262"/>
      <c r="AF57" s="262"/>
      <c r="AG57" s="262"/>
      <c r="AH57" s="265">
        <v>1</v>
      </c>
    </row>
    <row r="58" spans="1:34" ht="13.5" thickBot="1">
      <c r="A58" s="276"/>
      <c r="B58" s="288"/>
      <c r="C58" s="276"/>
      <c r="D58" s="276"/>
      <c r="E58" s="208"/>
      <c r="F58" s="208"/>
      <c r="G58" s="208"/>
      <c r="H58" s="208"/>
      <c r="I58" s="208"/>
      <c r="J58" s="208"/>
      <c r="K58" s="208"/>
      <c r="L58" s="209"/>
      <c r="M58" s="210"/>
      <c r="N58" s="210"/>
      <c r="O58" s="210"/>
      <c r="P58" s="210"/>
      <c r="Q58" s="210"/>
      <c r="R58" s="211"/>
      <c r="S58" s="276"/>
      <c r="T58" s="276"/>
      <c r="U58" s="273"/>
      <c r="V58" s="273"/>
      <c r="W58" s="66"/>
      <c r="X58" s="2"/>
      <c r="Y58" s="3"/>
      <c r="Z58" s="3"/>
      <c r="AA58" s="199"/>
      <c r="AB58" s="66"/>
      <c r="AC58" s="66"/>
      <c r="AD58" s="263"/>
      <c r="AE58" s="263"/>
      <c r="AF58" s="263"/>
      <c r="AG58" s="263"/>
      <c r="AH58" s="263"/>
    </row>
    <row r="59" spans="1:34" ht="13.5" thickBot="1">
      <c r="A59" s="268">
        <v>13</v>
      </c>
      <c r="B59" s="283" t="str">
        <f>DenStatus!C36</f>
        <v>Spirit of the Water</v>
      </c>
      <c r="C59" s="281">
        <v>5</v>
      </c>
      <c r="D59" s="281">
        <v>5</v>
      </c>
      <c r="E59" s="197">
        <v>1</v>
      </c>
      <c r="F59" s="197">
        <v>2</v>
      </c>
      <c r="G59" s="197">
        <v>3</v>
      </c>
      <c r="H59" s="197">
        <v>4</v>
      </c>
      <c r="I59" s="197">
        <v>5</v>
      </c>
      <c r="J59" s="205"/>
      <c r="K59" s="78"/>
      <c r="L59" s="78"/>
      <c r="M59" s="78"/>
      <c r="N59" s="78"/>
      <c r="O59" s="78"/>
      <c r="P59" s="78"/>
      <c r="Q59" s="78"/>
      <c r="R59" s="202"/>
      <c r="S59" s="268">
        <f>COUNTA(E60:R60)</f>
        <v>0</v>
      </c>
      <c r="T59" s="268">
        <f>IF(SUM(AD59:AG60)&gt;=AH59,1,0)</f>
        <v>0</v>
      </c>
      <c r="U59" s="270"/>
      <c r="V59" s="270"/>
      <c r="W59" s="66"/>
      <c r="X59" s="2"/>
      <c r="Y59" s="3"/>
      <c r="Z59" s="3"/>
      <c r="AA59" s="199"/>
      <c r="AB59" s="66"/>
      <c r="AC59" s="66"/>
      <c r="AD59" s="265">
        <f>IF(COUNTA(E60:I60)&gt;=5,1,0)</f>
        <v>0</v>
      </c>
      <c r="AE59" s="262"/>
      <c r="AF59" s="262"/>
      <c r="AG59" s="262"/>
      <c r="AH59" s="265">
        <v>1</v>
      </c>
    </row>
    <row r="60" spans="1:34" ht="13.5" thickBot="1">
      <c r="A60" s="282"/>
      <c r="B60" s="284"/>
      <c r="C60" s="282"/>
      <c r="D60" s="269"/>
      <c r="E60" s="8"/>
      <c r="F60" s="8"/>
      <c r="G60" s="8"/>
      <c r="H60" s="8"/>
      <c r="I60" s="8"/>
      <c r="J60" s="183"/>
      <c r="K60" s="184"/>
      <c r="L60" s="184"/>
      <c r="M60" s="184"/>
      <c r="N60" s="184"/>
      <c r="O60" s="184"/>
      <c r="P60" s="184"/>
      <c r="Q60" s="184"/>
      <c r="R60" s="198"/>
      <c r="S60" s="269"/>
      <c r="T60" s="269"/>
      <c r="U60" s="271"/>
      <c r="V60" s="271"/>
      <c r="W60" s="66"/>
      <c r="X60" s="2"/>
      <c r="Y60" s="3"/>
      <c r="Z60" s="3"/>
      <c r="AA60" s="199"/>
      <c r="AB60" s="66"/>
      <c r="AC60" s="66"/>
      <c r="AD60" s="263"/>
      <c r="AE60" s="263"/>
      <c r="AF60" s="263"/>
      <c r="AG60" s="263"/>
      <c r="AH60" s="263"/>
    </row>
    <row r="61" spans="1:34" ht="13.5" thickTop="1">
      <c r="A61" s="66"/>
      <c r="B61" s="72" t="s">
        <v>91</v>
      </c>
      <c r="C61" s="73">
        <f>IF(SUM(T35:T60)&gt;=1,"X",0)</f>
        <v>0</v>
      </c>
      <c r="D61" s="227" t="s">
        <v>212</v>
      </c>
      <c r="E61" s="76"/>
      <c r="F61" s="76"/>
      <c r="G61" s="76"/>
      <c r="H61" s="76"/>
      <c r="I61" s="76"/>
      <c r="J61" s="76"/>
      <c r="K61" s="76"/>
      <c r="L61" s="76"/>
      <c r="M61" s="76"/>
      <c r="N61" s="76"/>
      <c r="O61" s="76"/>
      <c r="P61" s="76"/>
      <c r="Q61" s="76"/>
      <c r="R61" s="66"/>
      <c r="S61" s="66"/>
      <c r="T61" s="66"/>
      <c r="U61" s="200"/>
      <c r="V61" s="66"/>
      <c r="W61" s="66"/>
      <c r="X61" s="6"/>
      <c r="Y61" s="3"/>
      <c r="Z61" s="3"/>
      <c r="AA61" s="199"/>
      <c r="AB61" s="66"/>
      <c r="AC61" s="66"/>
      <c r="AD61" s="66"/>
      <c r="AE61" s="66"/>
      <c r="AF61" s="66"/>
      <c r="AG61" s="66"/>
      <c r="AH61" s="66"/>
    </row>
    <row r="62" spans="1:34">
      <c r="A62" s="66"/>
      <c r="B62" s="77"/>
      <c r="C62" s="78"/>
      <c r="D62" s="76"/>
      <c r="E62" s="76"/>
      <c r="F62" s="76"/>
      <c r="G62" s="76"/>
      <c r="H62" s="76"/>
      <c r="I62" s="76"/>
      <c r="J62" s="76"/>
      <c r="K62" s="76"/>
      <c r="L62" s="76"/>
      <c r="M62" s="76"/>
      <c r="N62" s="76"/>
      <c r="O62" s="76"/>
      <c r="P62" s="76"/>
      <c r="Q62" s="76"/>
      <c r="R62" s="66"/>
      <c r="S62" s="66"/>
      <c r="T62" s="66"/>
      <c r="U62" s="66"/>
      <c r="V62" s="66"/>
      <c r="W62" s="66"/>
      <c r="X62" s="2"/>
      <c r="Y62" s="3"/>
      <c r="Z62" s="3"/>
      <c r="AA62" s="199"/>
      <c r="AB62" s="66"/>
      <c r="AC62" s="66"/>
      <c r="AD62" s="237" t="s">
        <v>100</v>
      </c>
      <c r="AE62" s="232"/>
      <c r="AF62" s="232"/>
      <c r="AG62" s="232"/>
      <c r="AH62" s="218"/>
    </row>
    <row r="63" spans="1:34">
      <c r="A63" s="67" t="s">
        <v>107</v>
      </c>
      <c r="B63" s="66"/>
      <c r="C63" s="66"/>
      <c r="D63" s="66"/>
      <c r="E63" s="66"/>
      <c r="F63" s="66"/>
      <c r="G63" s="66"/>
      <c r="H63" s="66"/>
      <c r="I63" s="66"/>
      <c r="J63" s="66"/>
      <c r="K63" s="66"/>
      <c r="L63" s="66"/>
      <c r="M63" s="66"/>
      <c r="N63" s="66"/>
      <c r="O63" s="66"/>
      <c r="P63" s="66"/>
      <c r="Q63" s="66"/>
      <c r="R63" s="66"/>
      <c r="S63" s="66"/>
      <c r="T63" s="66"/>
      <c r="U63" s="66"/>
      <c r="V63" s="66"/>
      <c r="W63" s="66"/>
      <c r="X63" s="2"/>
      <c r="Y63" s="3"/>
      <c r="Z63" s="3"/>
      <c r="AA63" s="199"/>
      <c r="AB63" s="66"/>
      <c r="AC63" s="66"/>
      <c r="AD63" s="233" t="s">
        <v>27</v>
      </c>
      <c r="AE63" s="234"/>
      <c r="AF63" s="234"/>
      <c r="AG63" s="234"/>
      <c r="AH63" s="235"/>
    </row>
    <row r="64" spans="1:34">
      <c r="A64" s="68" t="s">
        <v>6</v>
      </c>
      <c r="B64" s="68"/>
      <c r="C64" s="68" t="s">
        <v>8</v>
      </c>
      <c r="D64" s="68"/>
      <c r="E64" s="195" t="s">
        <v>34</v>
      </c>
      <c r="F64" s="85"/>
      <c r="G64" s="85"/>
      <c r="H64" s="85"/>
      <c r="I64" s="85"/>
      <c r="J64" s="85"/>
      <c r="K64" s="85"/>
      <c r="L64" s="85"/>
      <c r="M64" s="85"/>
      <c r="N64" s="85"/>
      <c r="O64" s="85"/>
      <c r="P64" s="85"/>
      <c r="Q64" s="85"/>
      <c r="R64" s="86"/>
      <c r="S64" s="291" t="s">
        <v>5</v>
      </c>
      <c r="T64" s="292"/>
      <c r="U64" s="292"/>
      <c r="V64" s="293"/>
      <c r="W64" s="66"/>
      <c r="X64" s="2"/>
      <c r="Y64" s="3"/>
      <c r="Z64" s="3"/>
      <c r="AA64" s="199"/>
      <c r="AB64" s="66"/>
      <c r="AC64" s="66"/>
      <c r="AD64" s="91" t="s">
        <v>35</v>
      </c>
      <c r="AE64" s="91" t="s">
        <v>51</v>
      </c>
      <c r="AF64" s="112" t="s">
        <v>180</v>
      </c>
      <c r="AG64" s="112" t="s">
        <v>183</v>
      </c>
      <c r="AH64" s="91" t="s">
        <v>1</v>
      </c>
    </row>
    <row r="65" spans="1:34">
      <c r="A65" s="69" t="s">
        <v>46</v>
      </c>
      <c r="B65" s="68" t="s">
        <v>43</v>
      </c>
      <c r="C65" s="69" t="s">
        <v>49</v>
      </c>
      <c r="D65" s="70" t="s">
        <v>17</v>
      </c>
      <c r="E65" s="87">
        <v>1</v>
      </c>
      <c r="F65" s="240"/>
      <c r="G65" s="179"/>
      <c r="H65" s="179"/>
      <c r="I65" s="179"/>
      <c r="J65" s="179"/>
      <c r="K65" s="179"/>
      <c r="L65" s="179"/>
      <c r="M65" s="179"/>
      <c r="N65" s="179"/>
      <c r="O65" s="179"/>
      <c r="P65" s="179"/>
      <c r="Q65" s="179"/>
      <c r="R65" s="88"/>
      <c r="S65" s="69" t="s">
        <v>2</v>
      </c>
      <c r="T65" s="69" t="s">
        <v>32</v>
      </c>
      <c r="U65" s="69" t="s">
        <v>25</v>
      </c>
      <c r="V65" s="59" t="s">
        <v>104</v>
      </c>
      <c r="W65" s="66"/>
      <c r="X65" s="6"/>
      <c r="Y65" s="3"/>
      <c r="Z65" s="3"/>
      <c r="AA65" s="199"/>
      <c r="AB65" s="66"/>
      <c r="AC65" s="66"/>
      <c r="AD65" s="236" t="s">
        <v>52</v>
      </c>
      <c r="AE65" s="236" t="s">
        <v>52</v>
      </c>
      <c r="AF65" s="72" t="s">
        <v>52</v>
      </c>
      <c r="AG65" s="72" t="s">
        <v>52</v>
      </c>
      <c r="AH65" s="236" t="s">
        <v>53</v>
      </c>
    </row>
    <row r="66" spans="1:34">
      <c r="A66" s="69">
        <v>1</v>
      </c>
      <c r="B66" s="68" t="str">
        <f>DenStatus!C40</f>
        <v>Child Protection</v>
      </c>
      <c r="C66" s="69">
        <v>1</v>
      </c>
      <c r="D66" s="240">
        <v>1</v>
      </c>
      <c r="E66" s="7"/>
      <c r="F66" s="240"/>
      <c r="G66" s="179"/>
      <c r="H66" s="179"/>
      <c r="I66" s="179"/>
      <c r="J66" s="179"/>
      <c r="K66" s="179"/>
      <c r="L66" s="179"/>
      <c r="M66" s="179"/>
      <c r="N66" s="179"/>
      <c r="O66" s="179"/>
      <c r="P66" s="179"/>
      <c r="Q66" s="179"/>
      <c r="R66" s="88"/>
      <c r="S66" s="69">
        <f>COUNTA(E66:R66)</f>
        <v>0</v>
      </c>
      <c r="T66" s="69">
        <f>IF(SUM(AD66:AE66)&gt;=AH66,1,0)</f>
        <v>0</v>
      </c>
      <c r="U66" s="4"/>
      <c r="V66" s="4"/>
      <c r="W66" s="66"/>
      <c r="X66" s="2"/>
      <c r="Y66" s="3"/>
      <c r="Z66" s="3"/>
      <c r="AA66" s="199"/>
      <c r="AB66" s="66"/>
      <c r="AC66" s="66"/>
      <c r="AD66" s="225">
        <f>IF(S66&gt;=C66,1,0)</f>
        <v>0</v>
      </c>
      <c r="AE66" s="225"/>
      <c r="AF66" s="225"/>
      <c r="AG66" s="225"/>
      <c r="AH66" s="225">
        <v>1</v>
      </c>
    </row>
    <row r="67" spans="1:34" ht="13.5" thickBot="1">
      <c r="A67" s="69">
        <f>A66+1</f>
        <v>2</v>
      </c>
      <c r="B67" s="68" t="str">
        <f>DenStatus!C41</f>
        <v>Cyber Chip</v>
      </c>
      <c r="C67" s="69">
        <v>1</v>
      </c>
      <c r="D67" s="240">
        <v>1</v>
      </c>
      <c r="E67" s="8"/>
      <c r="F67" s="183"/>
      <c r="G67" s="184"/>
      <c r="H67" s="184"/>
      <c r="I67" s="184"/>
      <c r="J67" s="184"/>
      <c r="K67" s="184"/>
      <c r="L67" s="184"/>
      <c r="M67" s="184"/>
      <c r="N67" s="184"/>
      <c r="O67" s="184"/>
      <c r="P67" s="184"/>
      <c r="Q67" s="184"/>
      <c r="R67" s="198"/>
      <c r="S67" s="69">
        <f>COUNTA(E67:R67)</f>
        <v>0</v>
      </c>
      <c r="T67" s="69">
        <f>IF(SUM(AD67:AE67)&gt;=AH67,1,0)</f>
        <v>0</v>
      </c>
      <c r="U67" s="4"/>
      <c r="V67" s="4"/>
      <c r="W67" s="66"/>
      <c r="X67" s="2"/>
      <c r="Y67" s="3"/>
      <c r="Z67" s="3"/>
      <c r="AA67" s="199"/>
      <c r="AB67" s="66"/>
      <c r="AC67" s="66"/>
      <c r="AD67" s="225">
        <f>IF(S67&gt;=C67,1,0)</f>
        <v>0</v>
      </c>
      <c r="AE67" s="225"/>
      <c r="AF67" s="225"/>
      <c r="AG67" s="225"/>
      <c r="AH67" s="225">
        <v>1</v>
      </c>
    </row>
    <row r="68" spans="1:34" ht="13.5" thickTop="1">
      <c r="A68" s="218"/>
      <c r="B68" s="72" t="s">
        <v>108</v>
      </c>
      <c r="C68" s="73">
        <f>IF(SUM(T66:T67)&gt;=2,"X",0)</f>
        <v>0</v>
      </c>
      <c r="D68" s="227" t="s">
        <v>212</v>
      </c>
      <c r="E68" s="76"/>
      <c r="F68" s="75"/>
      <c r="G68" s="75"/>
      <c r="H68" s="75"/>
      <c r="I68" s="75"/>
      <c r="J68" s="75"/>
      <c r="K68" s="75"/>
      <c r="L68" s="75"/>
      <c r="M68" s="75"/>
      <c r="N68" s="75"/>
      <c r="O68" s="75"/>
      <c r="P68" s="75"/>
      <c r="Q68" s="75"/>
      <c r="R68" s="75"/>
      <c r="S68" s="75"/>
      <c r="T68" s="75"/>
      <c r="U68" s="5"/>
      <c r="V68" s="89"/>
      <c r="W68" s="66"/>
      <c r="X68" s="2"/>
      <c r="Y68" s="3"/>
      <c r="Z68" s="3"/>
      <c r="AA68" s="199"/>
      <c r="AB68" s="66"/>
      <c r="AC68" s="66"/>
      <c r="AD68" s="66"/>
      <c r="AE68" s="66"/>
      <c r="AF68" s="66"/>
      <c r="AG68" s="66"/>
      <c r="AH68" s="66"/>
    </row>
    <row r="69" spans="1:34">
      <c r="A69" s="66"/>
      <c r="B69" s="77"/>
      <c r="C69" s="78"/>
      <c r="D69" s="76"/>
      <c r="E69" s="76"/>
      <c r="F69" s="76"/>
      <c r="G69" s="76"/>
      <c r="H69" s="76"/>
      <c r="I69" s="76"/>
      <c r="J69" s="76"/>
      <c r="K69" s="76"/>
      <c r="L69" s="76"/>
      <c r="M69" s="76"/>
      <c r="N69" s="76"/>
      <c r="O69" s="76"/>
      <c r="P69" s="76"/>
      <c r="Q69" s="76"/>
      <c r="R69" s="66"/>
      <c r="S69" s="66"/>
      <c r="T69" s="66"/>
      <c r="U69" s="66"/>
      <c r="V69" s="66"/>
      <c r="W69" s="66"/>
      <c r="X69" s="6"/>
      <c r="Y69" s="3"/>
      <c r="Z69" s="3"/>
      <c r="AA69" s="199"/>
      <c r="AB69" s="66"/>
      <c r="AC69" s="66"/>
      <c r="AD69" s="237" t="s">
        <v>101</v>
      </c>
      <c r="AE69" s="232"/>
      <c r="AF69" s="232"/>
      <c r="AG69" s="232"/>
      <c r="AH69" s="218"/>
    </row>
    <row r="70" spans="1:34">
      <c r="A70" s="66"/>
      <c r="B70" s="58" t="s">
        <v>99</v>
      </c>
      <c r="C70" s="69">
        <f>IF(SUM(AD73:AD76)&gt;=SUM(AH73:AH76),"X",0)</f>
        <v>0</v>
      </c>
      <c r="D70" s="76"/>
      <c r="E70" s="76"/>
      <c r="F70" s="76"/>
      <c r="G70" s="76"/>
      <c r="H70" s="76"/>
      <c r="I70" s="76"/>
      <c r="J70" s="76"/>
      <c r="K70" s="76"/>
      <c r="L70" s="76"/>
      <c r="M70" s="76"/>
      <c r="N70" s="76"/>
      <c r="O70" s="76"/>
      <c r="P70" s="76"/>
      <c r="Q70" s="76"/>
      <c r="R70" s="66"/>
      <c r="S70" s="66"/>
      <c r="T70" s="66"/>
      <c r="U70" s="66"/>
      <c r="V70" s="66"/>
      <c r="W70" s="66"/>
      <c r="X70" s="6"/>
      <c r="Y70" s="3"/>
      <c r="Z70" s="3"/>
      <c r="AA70" s="199"/>
      <c r="AB70" s="66"/>
      <c r="AC70" s="66"/>
      <c r="AD70" s="233" t="s">
        <v>27</v>
      </c>
      <c r="AE70" s="234"/>
      <c r="AF70" s="234"/>
      <c r="AG70" s="234"/>
      <c r="AH70" s="235"/>
    </row>
    <row r="71" spans="1:34">
      <c r="A71" s="66"/>
      <c r="B71" s="77"/>
      <c r="C71" s="78"/>
      <c r="D71" s="76"/>
      <c r="E71" s="76"/>
      <c r="F71" s="76"/>
      <c r="G71" s="76"/>
      <c r="H71" s="76"/>
      <c r="I71" s="76"/>
      <c r="J71" s="76"/>
      <c r="K71" s="76"/>
      <c r="L71" s="76"/>
      <c r="M71" s="76"/>
      <c r="N71" s="76"/>
      <c r="O71" s="76"/>
      <c r="P71" s="76"/>
      <c r="Q71" s="76"/>
      <c r="R71" s="66"/>
      <c r="S71" s="66"/>
      <c r="T71" s="66"/>
      <c r="U71" s="66"/>
      <c r="V71" s="66"/>
      <c r="W71" s="66"/>
      <c r="X71" s="66"/>
      <c r="Y71" s="66"/>
      <c r="Z71" s="66"/>
      <c r="AA71" s="66"/>
      <c r="AB71" s="66"/>
      <c r="AC71" s="66"/>
      <c r="AD71" s="91" t="s">
        <v>35</v>
      </c>
      <c r="AE71" s="91" t="s">
        <v>51</v>
      </c>
      <c r="AF71" s="112" t="s">
        <v>180</v>
      </c>
      <c r="AG71" s="112" t="s">
        <v>183</v>
      </c>
      <c r="AH71" s="91" t="s">
        <v>1</v>
      </c>
    </row>
    <row r="72" spans="1:34">
      <c r="A72" s="66"/>
      <c r="B72" s="79"/>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236" t="s">
        <v>52</v>
      </c>
      <c r="AE72" s="236" t="s">
        <v>52</v>
      </c>
      <c r="AF72" s="72" t="s">
        <v>52</v>
      </c>
      <c r="AG72" s="72" t="s">
        <v>52</v>
      </c>
      <c r="AH72" s="236" t="s">
        <v>53</v>
      </c>
    </row>
    <row r="73" spans="1:34">
      <c r="A73" s="80"/>
      <c r="B73" s="81"/>
      <c r="C73" s="81"/>
      <c r="D73" s="81"/>
      <c r="E73" s="81"/>
      <c r="F73" s="81"/>
      <c r="G73" s="81"/>
      <c r="H73" s="81"/>
      <c r="I73" s="81"/>
      <c r="J73" s="81"/>
      <c r="K73" s="81"/>
      <c r="L73" s="81"/>
      <c r="M73" s="81"/>
      <c r="N73" s="81"/>
      <c r="O73" s="81"/>
      <c r="P73" s="81"/>
      <c r="Q73" s="66"/>
      <c r="R73" s="66"/>
      <c r="S73" s="66"/>
      <c r="T73" s="66"/>
      <c r="U73" s="66"/>
      <c r="V73" s="66"/>
      <c r="W73" s="66"/>
      <c r="X73" s="66"/>
      <c r="Y73" s="66"/>
      <c r="Z73" s="66"/>
      <c r="AA73" s="66"/>
      <c r="AB73" s="66"/>
      <c r="AC73" s="79" t="s">
        <v>18</v>
      </c>
      <c r="AD73" s="225">
        <f>IF(C13="X",1,0)</f>
        <v>0</v>
      </c>
      <c r="AE73" s="225"/>
      <c r="AF73" s="225"/>
      <c r="AG73" s="225"/>
      <c r="AH73" s="225">
        <v>1</v>
      </c>
    </row>
    <row r="74" spans="1:34">
      <c r="A74" s="81"/>
      <c r="B74" s="81"/>
      <c r="C74" s="81"/>
      <c r="D74" s="81"/>
      <c r="E74" s="81"/>
      <c r="F74" s="81"/>
      <c r="G74" s="81"/>
      <c r="H74" s="81"/>
      <c r="I74" s="81"/>
      <c r="J74" s="81"/>
      <c r="K74" s="81"/>
      <c r="L74" s="81"/>
      <c r="M74" s="81"/>
      <c r="N74" s="81"/>
      <c r="O74" s="81"/>
      <c r="P74" s="81"/>
      <c r="Q74" s="66"/>
      <c r="R74" s="66"/>
      <c r="S74" s="66"/>
      <c r="T74" s="66"/>
      <c r="U74" s="66"/>
      <c r="V74" s="66"/>
      <c r="W74" s="66"/>
      <c r="X74" s="66"/>
      <c r="Y74" s="66"/>
      <c r="Z74" s="66"/>
      <c r="AA74" s="66"/>
      <c r="AB74" s="66"/>
      <c r="AC74" s="79" t="s">
        <v>102</v>
      </c>
      <c r="AD74" s="225">
        <f>IF(C30="X",1,0)</f>
        <v>0</v>
      </c>
      <c r="AE74" s="225"/>
      <c r="AF74" s="225"/>
      <c r="AG74" s="225"/>
      <c r="AH74" s="225">
        <v>1</v>
      </c>
    </row>
    <row r="75" spans="1:34">
      <c r="A75" s="81"/>
      <c r="B75" s="81"/>
      <c r="C75" s="81"/>
      <c r="D75" s="81"/>
      <c r="E75" s="81"/>
      <c r="F75" s="81"/>
      <c r="G75" s="81"/>
      <c r="H75" s="81"/>
      <c r="I75" s="81"/>
      <c r="J75" s="81"/>
      <c r="K75" s="81"/>
      <c r="L75" s="81"/>
      <c r="M75" s="81"/>
      <c r="N75" s="81"/>
      <c r="O75" s="81"/>
      <c r="P75" s="81"/>
      <c r="Q75" s="66"/>
      <c r="R75" s="66"/>
      <c r="S75" s="66"/>
      <c r="T75" s="66"/>
      <c r="U75" s="66"/>
      <c r="V75" s="66"/>
      <c r="W75" s="66"/>
      <c r="X75" s="66"/>
      <c r="Y75" s="66"/>
      <c r="Z75" s="66"/>
      <c r="AA75" s="66"/>
      <c r="AB75" s="66"/>
      <c r="AC75" s="79" t="s">
        <v>103</v>
      </c>
      <c r="AD75" s="225">
        <f>IF(C61="X",1,0)</f>
        <v>0</v>
      </c>
      <c r="AE75" s="225"/>
      <c r="AF75" s="225"/>
      <c r="AG75" s="225"/>
      <c r="AH75" s="225">
        <v>1</v>
      </c>
    </row>
    <row r="76" spans="1:34">
      <c r="A76" s="81"/>
      <c r="B76" s="81"/>
      <c r="C76" s="78"/>
      <c r="D76" s="81"/>
      <c r="E76" s="81"/>
      <c r="F76" s="81"/>
      <c r="G76" s="81"/>
      <c r="H76" s="81"/>
      <c r="I76" s="81"/>
      <c r="J76" s="81"/>
      <c r="K76" s="81"/>
      <c r="L76" s="81"/>
      <c r="M76" s="81"/>
      <c r="N76" s="81"/>
      <c r="O76" s="81"/>
      <c r="P76" s="81"/>
      <c r="Q76" s="66"/>
      <c r="R76" s="66"/>
      <c r="S76" s="66"/>
      <c r="T76" s="66"/>
      <c r="U76" s="66"/>
      <c r="V76" s="66"/>
      <c r="W76" s="66"/>
      <c r="X76" s="66"/>
      <c r="Y76" s="66"/>
      <c r="Z76" s="66"/>
      <c r="AA76" s="66"/>
      <c r="AB76" s="66"/>
      <c r="AC76" s="79" t="s">
        <v>100</v>
      </c>
      <c r="AD76" s="225">
        <f>IF(C68="X",1,0)</f>
        <v>0</v>
      </c>
      <c r="AE76" s="225"/>
      <c r="AF76" s="225"/>
      <c r="AG76" s="225"/>
      <c r="AH76" s="225">
        <v>1</v>
      </c>
    </row>
  </sheetData>
  <sheetProtection sheet="1" objects="1" scenarios="1"/>
  <mergeCells count="251">
    <mergeCell ref="A18:A19"/>
    <mergeCell ref="B18:B19"/>
    <mergeCell ref="C18:C19"/>
    <mergeCell ref="D18:D19"/>
    <mergeCell ref="S18:S19"/>
    <mergeCell ref="S33:V33"/>
    <mergeCell ref="S4:V4"/>
    <mergeCell ref="S16:V16"/>
    <mergeCell ref="T18:T19"/>
    <mergeCell ref="U18:U19"/>
    <mergeCell ref="V18:V19"/>
    <mergeCell ref="T22:T23"/>
    <mergeCell ref="U22:U23"/>
    <mergeCell ref="V22:V23"/>
    <mergeCell ref="T26:T27"/>
    <mergeCell ref="U26:U27"/>
    <mergeCell ref="V26:V27"/>
    <mergeCell ref="T24:T25"/>
    <mergeCell ref="U24:U25"/>
    <mergeCell ref="V24:V25"/>
    <mergeCell ref="A22:A23"/>
    <mergeCell ref="B22:B23"/>
    <mergeCell ref="C22:C23"/>
    <mergeCell ref="D22:D23"/>
    <mergeCell ref="S22:S23"/>
    <mergeCell ref="A20:A21"/>
    <mergeCell ref="B20:B21"/>
    <mergeCell ref="C20:C21"/>
    <mergeCell ref="D20:D21"/>
    <mergeCell ref="S20:S21"/>
    <mergeCell ref="T20:T21"/>
    <mergeCell ref="U20:U21"/>
    <mergeCell ref="V20:V21"/>
    <mergeCell ref="A26:A27"/>
    <mergeCell ref="B26:B27"/>
    <mergeCell ref="C26:C27"/>
    <mergeCell ref="D26:D27"/>
    <mergeCell ref="S26:S27"/>
    <mergeCell ref="A24:A25"/>
    <mergeCell ref="B24:B25"/>
    <mergeCell ref="C24:C25"/>
    <mergeCell ref="D24:D25"/>
    <mergeCell ref="S24:S25"/>
    <mergeCell ref="AD35:AD36"/>
    <mergeCell ref="AE35:AE36"/>
    <mergeCell ref="AF35:AF36"/>
    <mergeCell ref="AG35:AG36"/>
    <mergeCell ref="AH35:AH36"/>
    <mergeCell ref="AD37:AD38"/>
    <mergeCell ref="A28:A29"/>
    <mergeCell ref="B28:B29"/>
    <mergeCell ref="C28:C29"/>
    <mergeCell ref="D28:D29"/>
    <mergeCell ref="S28:S29"/>
    <mergeCell ref="T28:T29"/>
    <mergeCell ref="U28:U29"/>
    <mergeCell ref="V28:V29"/>
    <mergeCell ref="T35:T36"/>
    <mergeCell ref="U35:U36"/>
    <mergeCell ref="V35:V36"/>
    <mergeCell ref="A37:A38"/>
    <mergeCell ref="B37:B38"/>
    <mergeCell ref="C37:C38"/>
    <mergeCell ref="D37:D38"/>
    <mergeCell ref="S37:S38"/>
    <mergeCell ref="T37:T38"/>
    <mergeCell ref="U37:U38"/>
    <mergeCell ref="V37:V38"/>
    <mergeCell ref="A35:A36"/>
    <mergeCell ref="B35:B36"/>
    <mergeCell ref="C35:C36"/>
    <mergeCell ref="D35:D36"/>
    <mergeCell ref="S35:S36"/>
    <mergeCell ref="AG43:AG44"/>
    <mergeCell ref="AH43:AH44"/>
    <mergeCell ref="AD45:AD46"/>
    <mergeCell ref="T39:T40"/>
    <mergeCell ref="U39:U40"/>
    <mergeCell ref="V39:V40"/>
    <mergeCell ref="A41:A42"/>
    <mergeCell ref="B41:B42"/>
    <mergeCell ref="C41:C42"/>
    <mergeCell ref="D41:D42"/>
    <mergeCell ref="S41:S42"/>
    <mergeCell ref="T41:T42"/>
    <mergeCell ref="U41:U42"/>
    <mergeCell ref="V41:V42"/>
    <mergeCell ref="A39:A40"/>
    <mergeCell ref="B39:B40"/>
    <mergeCell ref="C39:C40"/>
    <mergeCell ref="D39:D40"/>
    <mergeCell ref="S39:S40"/>
    <mergeCell ref="AD41:AD42"/>
    <mergeCell ref="AE41:AE42"/>
    <mergeCell ref="AF41:AF42"/>
    <mergeCell ref="AG41:AG42"/>
    <mergeCell ref="AH41:AH42"/>
    <mergeCell ref="AD49:AD50"/>
    <mergeCell ref="AE49:AE50"/>
    <mergeCell ref="AF49:AF50"/>
    <mergeCell ref="AG49:AG50"/>
    <mergeCell ref="AH49:AH50"/>
    <mergeCell ref="T43:T44"/>
    <mergeCell ref="U43:U44"/>
    <mergeCell ref="V43:V44"/>
    <mergeCell ref="AD43:AD44"/>
    <mergeCell ref="AE43:AE44"/>
    <mergeCell ref="AF43:AF44"/>
    <mergeCell ref="T47:T48"/>
    <mergeCell ref="U47:U48"/>
    <mergeCell ref="V47:V48"/>
    <mergeCell ref="AE45:AE46"/>
    <mergeCell ref="AF45:AF46"/>
    <mergeCell ref="AG45:AG46"/>
    <mergeCell ref="AH45:AH46"/>
    <mergeCell ref="A45:A46"/>
    <mergeCell ref="B45:B46"/>
    <mergeCell ref="C45:C46"/>
    <mergeCell ref="D45:D46"/>
    <mergeCell ref="S45:S46"/>
    <mergeCell ref="T45:T46"/>
    <mergeCell ref="U45:U46"/>
    <mergeCell ref="V45:V46"/>
    <mergeCell ref="A43:A44"/>
    <mergeCell ref="B43:B44"/>
    <mergeCell ref="C43:C44"/>
    <mergeCell ref="D43:D44"/>
    <mergeCell ref="S43:S44"/>
    <mergeCell ref="A49:A50"/>
    <mergeCell ref="B49:B50"/>
    <mergeCell ref="C49:C50"/>
    <mergeCell ref="D49:D50"/>
    <mergeCell ref="S49:S50"/>
    <mergeCell ref="T49:T50"/>
    <mergeCell ref="U49:U50"/>
    <mergeCell ref="V49:V50"/>
    <mergeCell ref="A47:A48"/>
    <mergeCell ref="B47:B48"/>
    <mergeCell ref="C47:C48"/>
    <mergeCell ref="D47:D48"/>
    <mergeCell ref="S47:S48"/>
    <mergeCell ref="AG57:AG58"/>
    <mergeCell ref="AH57:AH58"/>
    <mergeCell ref="T51:T52"/>
    <mergeCell ref="U51:U52"/>
    <mergeCell ref="V51:V52"/>
    <mergeCell ref="A53:A54"/>
    <mergeCell ref="B53:B54"/>
    <mergeCell ref="C53:C54"/>
    <mergeCell ref="D53:D54"/>
    <mergeCell ref="S53:S54"/>
    <mergeCell ref="T53:T54"/>
    <mergeCell ref="U53:U54"/>
    <mergeCell ref="V53:V54"/>
    <mergeCell ref="A51:A52"/>
    <mergeCell ref="B51:B52"/>
    <mergeCell ref="C51:C52"/>
    <mergeCell ref="D51:D52"/>
    <mergeCell ref="S51:S52"/>
    <mergeCell ref="AD51:AD52"/>
    <mergeCell ref="AE51:AE52"/>
    <mergeCell ref="AF51:AF52"/>
    <mergeCell ref="AG51:AG52"/>
    <mergeCell ref="AH51:AH52"/>
    <mergeCell ref="AD53:AD54"/>
    <mergeCell ref="AD59:AD60"/>
    <mergeCell ref="AE59:AE60"/>
    <mergeCell ref="AF59:AF60"/>
    <mergeCell ref="AG59:AG60"/>
    <mergeCell ref="AH59:AH60"/>
    <mergeCell ref="T55:T56"/>
    <mergeCell ref="U55:U56"/>
    <mergeCell ref="V55:V56"/>
    <mergeCell ref="A57:A58"/>
    <mergeCell ref="B57:B58"/>
    <mergeCell ref="C57:C58"/>
    <mergeCell ref="D57:D58"/>
    <mergeCell ref="S57:S58"/>
    <mergeCell ref="T57:T58"/>
    <mergeCell ref="U57:U58"/>
    <mergeCell ref="V57:V58"/>
    <mergeCell ref="A55:A56"/>
    <mergeCell ref="B55:B56"/>
    <mergeCell ref="C55:C56"/>
    <mergeCell ref="D55:D56"/>
    <mergeCell ref="S55:S56"/>
    <mergeCell ref="AD57:AD58"/>
    <mergeCell ref="AE57:AE58"/>
    <mergeCell ref="AF57:AF58"/>
    <mergeCell ref="T59:T60"/>
    <mergeCell ref="U59:U60"/>
    <mergeCell ref="V59:V60"/>
    <mergeCell ref="S64:V64"/>
    <mergeCell ref="A59:A60"/>
    <mergeCell ref="B59:B60"/>
    <mergeCell ref="C59:C60"/>
    <mergeCell ref="D59:D60"/>
    <mergeCell ref="S59:S60"/>
    <mergeCell ref="AE37:AE38"/>
    <mergeCell ref="AF37:AF38"/>
    <mergeCell ref="AG37:AG38"/>
    <mergeCell ref="AH37:AH38"/>
    <mergeCell ref="AD39:AD40"/>
    <mergeCell ref="AE39:AE40"/>
    <mergeCell ref="AF39:AF40"/>
    <mergeCell ref="AG39:AG40"/>
    <mergeCell ref="AH39:AH40"/>
    <mergeCell ref="AD55:AD56"/>
    <mergeCell ref="AE55:AE56"/>
    <mergeCell ref="AF55:AF56"/>
    <mergeCell ref="AG55:AG56"/>
    <mergeCell ref="AH55:AH56"/>
    <mergeCell ref="AD47:AD48"/>
    <mergeCell ref="AE47:AE48"/>
    <mergeCell ref="AF47:AF48"/>
    <mergeCell ref="AG47:AG48"/>
    <mergeCell ref="AH47:AH48"/>
    <mergeCell ref="AE53:AE54"/>
    <mergeCell ref="AF53:AF54"/>
    <mergeCell ref="AG53:AG54"/>
    <mergeCell ref="AH53:AH54"/>
    <mergeCell ref="AD18:AD19"/>
    <mergeCell ref="AE18:AE19"/>
    <mergeCell ref="AF18:AF19"/>
    <mergeCell ref="AG18:AG19"/>
    <mergeCell ref="AH18:AH19"/>
    <mergeCell ref="AD20:AD21"/>
    <mergeCell ref="AE20:AE21"/>
    <mergeCell ref="AF20:AF21"/>
    <mergeCell ref="AG20:AG21"/>
    <mergeCell ref="AH20:AH21"/>
    <mergeCell ref="AD22:AD23"/>
    <mergeCell ref="AE22:AE23"/>
    <mergeCell ref="AF22:AF23"/>
    <mergeCell ref="AG22:AG23"/>
    <mergeCell ref="AH22:AH23"/>
    <mergeCell ref="AD24:AD25"/>
    <mergeCell ref="AE24:AE25"/>
    <mergeCell ref="AF24:AF25"/>
    <mergeCell ref="AG24:AG25"/>
    <mergeCell ref="AH24:AH25"/>
    <mergeCell ref="AD26:AD27"/>
    <mergeCell ref="AE26:AE27"/>
    <mergeCell ref="AF26:AF27"/>
    <mergeCell ref="AG26:AG27"/>
    <mergeCell ref="AH26:AH27"/>
    <mergeCell ref="AD28:AD29"/>
    <mergeCell ref="AE28:AE29"/>
    <mergeCell ref="AF28:AF29"/>
    <mergeCell ref="AG28:AG29"/>
    <mergeCell ref="AH28:AH29"/>
  </mergeCells>
  <conditionalFormatting sqref="R29:R38 I32:J32 J34 I29:K29 E23:J23 E19:I19 R40:R41 E36:J36 E38:J38 R47:R48 E29:H32 E40:K40 E21:H21 R6:R12 C13 K22:L22 R18:R23 E6:E12 E48">
    <cfRule type="cellIs" dxfId="152" priority="31" stopIfTrue="1" operator="greaterThan">
      <formula>0</formula>
    </cfRule>
  </conditionalFormatting>
  <conditionalFormatting sqref="C42">
    <cfRule type="cellIs" dxfId="151" priority="30" stopIfTrue="1" operator="greaterThanOrEqual">
      <formula>1</formula>
    </cfRule>
  </conditionalFormatting>
  <conditionalFormatting sqref="R29:R38 I32:J32 J34 I29:K29 E23:J23 E19:I19 R40:R41 E36:J36 E38:J38 R47:R48 E29:H32 E40:K40 E21:H21 R6:R12 C13 K22:L22 R18:R23 E6:E12 E48">
    <cfRule type="cellIs" dxfId="150" priority="29" stopIfTrue="1" operator="greaterThan">
      <formula>0</formula>
    </cfRule>
  </conditionalFormatting>
  <conditionalFormatting sqref="C42">
    <cfRule type="cellIs" dxfId="149" priority="28" stopIfTrue="1" operator="greaterThanOrEqual">
      <formula>1</formula>
    </cfRule>
  </conditionalFormatting>
  <conditionalFormatting sqref="C76 E42:J42 E25:H25 E46:J46 E54:J54 E27:L27 C70 T66:T67 E66:E67 C68 C30 C13 E19:M19 E29:J29 E6:E12 E21:N21 E23:J23 E36:K36 E38:H38 E40:H40 E44:F44 E48:I48 E52:I52 E60:J60 E50:J50 E56:G56 E58:K58 T6:T12">
    <cfRule type="cellIs" dxfId="148" priority="27" stopIfTrue="1" operator="greaterThan">
      <formula>0</formula>
    </cfRule>
  </conditionalFormatting>
  <conditionalFormatting sqref="C61:C63 C68:C71">
    <cfRule type="cellIs" dxfId="147" priority="26" stopIfTrue="1" operator="greaterThanOrEqual">
      <formula>1</formula>
    </cfRule>
  </conditionalFormatting>
  <conditionalFormatting sqref="I38:M38">
    <cfRule type="cellIs" dxfId="146" priority="25" stopIfTrue="1" operator="greaterThan">
      <formula>0</formula>
    </cfRule>
  </conditionalFormatting>
  <conditionalFormatting sqref="I40:R40">
    <cfRule type="cellIs" dxfId="145" priority="24" stopIfTrue="1" operator="greaterThan">
      <formula>0</formula>
    </cfRule>
  </conditionalFormatting>
  <conditionalFormatting sqref="G44:M44">
    <cfRule type="cellIs" dxfId="144" priority="23" stopIfTrue="1" operator="greaterThan">
      <formula>0</formula>
    </cfRule>
  </conditionalFormatting>
  <conditionalFormatting sqref="J48:K48">
    <cfRule type="cellIs" dxfId="143" priority="22" stopIfTrue="1" operator="greaterThan">
      <formula>0</formula>
    </cfRule>
  </conditionalFormatting>
  <conditionalFormatting sqref="J52">
    <cfRule type="cellIs" dxfId="142" priority="21" stopIfTrue="1" operator="greaterThan">
      <formula>0</formula>
    </cfRule>
  </conditionalFormatting>
  <conditionalFormatting sqref="H56">
    <cfRule type="cellIs" dxfId="141" priority="20" stopIfTrue="1" operator="greaterThan">
      <formula>0</formula>
    </cfRule>
  </conditionalFormatting>
  <conditionalFormatting sqref="T18:T29">
    <cfRule type="cellIs" dxfId="140" priority="19" operator="greaterThan">
      <formula>0</formula>
    </cfRule>
  </conditionalFormatting>
  <conditionalFormatting sqref="T35:T60">
    <cfRule type="cellIs" dxfId="139" priority="18" operator="greaterThan">
      <formula>0</formula>
    </cfRule>
  </conditionalFormatting>
  <conditionalFormatting sqref="C76 E42:J42 E25:H25 E46:J46 E54:J54 E27:L27 C70 T66:T67 E66:E67 C68 C30 C13 E19:M19 E29:J29 E6:E12 E21:N21 E23:J23 E36:K36 E60:J60 E50:J50 E58:K58 T6:T12 E38:M38 E40:R40 E44:M44 E48:K48 E52:J52 E56:H56">
    <cfRule type="cellIs" dxfId="138" priority="17" stopIfTrue="1" operator="greaterThan">
      <formula>0</formula>
    </cfRule>
  </conditionalFormatting>
  <conditionalFormatting sqref="C61:C63 C68:C71">
    <cfRule type="cellIs" dxfId="137" priority="16" stopIfTrue="1" operator="greaterThanOrEqual">
      <formula>1</formula>
    </cfRule>
  </conditionalFormatting>
  <conditionalFormatting sqref="T18:T29 T35:T60">
    <cfRule type="cellIs" dxfId="136" priority="15"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135" priority="14" stopIfTrue="1" operator="greaterThan">
      <formula>0</formula>
    </cfRule>
  </conditionalFormatting>
  <conditionalFormatting sqref="C61:C63 C68:C71">
    <cfRule type="cellIs" dxfId="134" priority="13" stopIfTrue="1" operator="greaterThanOrEqual">
      <formula>1</formula>
    </cfRule>
  </conditionalFormatting>
  <conditionalFormatting sqref="T18:T29 T35:T60">
    <cfRule type="cellIs" dxfId="133" priority="12" operator="greaterThan">
      <formula>0</formula>
    </cfRule>
  </conditionalFormatting>
  <conditionalFormatting sqref="N44">
    <cfRule type="cellIs" dxfId="132" priority="11" stopIfTrue="1" operator="greaterThan">
      <formula>0</formula>
    </cfRule>
  </conditionalFormatting>
  <conditionalFormatting sqref="O44">
    <cfRule type="cellIs" dxfId="131" priority="10" stopIfTrue="1" operator="greaterThan">
      <formula>0</formula>
    </cfRule>
  </conditionalFormatting>
  <conditionalFormatting sqref="P44">
    <cfRule type="cellIs" dxfId="130" priority="9" stopIfTrue="1" operator="greaterThan">
      <formula>0</formula>
    </cfRule>
  </conditionalFormatting>
  <conditionalFormatting sqref="Q44">
    <cfRule type="cellIs" dxfId="129" priority="8" stopIfTrue="1"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128" priority="7" stopIfTrue="1" operator="greaterThan">
      <formula>0</formula>
    </cfRule>
  </conditionalFormatting>
  <conditionalFormatting sqref="C61:C63 C68:C71">
    <cfRule type="cellIs" dxfId="127" priority="6" stopIfTrue="1" operator="greaterThanOrEqual">
      <formula>1</formula>
    </cfRule>
  </conditionalFormatting>
  <conditionalFormatting sqref="T18:T29 T35:T60">
    <cfRule type="cellIs" dxfId="126" priority="5" operator="greaterThan">
      <formula>0</formula>
    </cfRule>
  </conditionalFormatting>
  <conditionalFormatting sqref="N44">
    <cfRule type="cellIs" dxfId="125" priority="4" stopIfTrue="1" operator="greaterThan">
      <formula>0</formula>
    </cfRule>
  </conditionalFormatting>
  <conditionalFormatting sqref="O44">
    <cfRule type="cellIs" dxfId="124" priority="3" stopIfTrue="1" operator="greaterThan">
      <formula>0</formula>
    </cfRule>
  </conditionalFormatting>
  <conditionalFormatting sqref="P44">
    <cfRule type="cellIs" dxfId="123" priority="2" stopIfTrue="1" operator="greaterThan">
      <formula>0</formula>
    </cfRule>
  </conditionalFormatting>
  <conditionalFormatting sqref="Q44">
    <cfRule type="cellIs" dxfId="122" priority="1" stopIfTrue="1" operator="greaterThan">
      <formula>0</formula>
    </cfRule>
  </conditionalFormatting>
  <pageMargins left="0.5" right="0.5" top="0.5" bottom="0.5" header="0.3" footer="0.3"/>
  <pageSetup scale="59" orientation="portrait" horizontalDpi="360" verticalDpi="360"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AI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21.140625" style="9" bestFit="1" customWidth="1"/>
    <col min="3" max="3" width="6.7109375" style="9" customWidth="1"/>
    <col min="4" max="4" width="5.28515625" style="9" customWidth="1"/>
    <col min="5" max="18" width="3.7109375" style="9" customWidth="1"/>
    <col min="19" max="19" width="8" style="9" customWidth="1"/>
    <col min="20" max="20" width="7" style="9" customWidth="1"/>
    <col min="21" max="22" width="9.140625" style="9"/>
    <col min="23" max="23" width="4.7109375" style="9" customWidth="1"/>
    <col min="24" max="16384" width="9.140625" style="9"/>
  </cols>
  <sheetData>
    <row r="1" spans="1:34">
      <c r="A1" s="66" t="s">
        <v>45</v>
      </c>
      <c r="B1" s="1" t="s">
        <v>35</v>
      </c>
      <c r="C1" s="66"/>
      <c r="D1" s="66"/>
      <c r="E1" s="66"/>
      <c r="F1" s="66" t="s">
        <v>39</v>
      </c>
      <c r="G1" s="66"/>
      <c r="H1" s="10"/>
      <c r="I1" s="79" t="s">
        <v>156</v>
      </c>
      <c r="J1" s="66"/>
      <c r="K1" s="66"/>
      <c r="L1" s="66"/>
      <c r="M1" s="66"/>
      <c r="N1" s="66"/>
      <c r="O1" s="66"/>
      <c r="P1" s="66"/>
      <c r="Q1" s="66"/>
      <c r="R1" s="76"/>
      <c r="S1" s="66"/>
      <c r="T1" s="66"/>
      <c r="U1" s="66"/>
      <c r="V1" s="66"/>
      <c r="W1" s="66"/>
      <c r="X1" s="66"/>
      <c r="Y1" s="66"/>
      <c r="Z1" s="66"/>
      <c r="AA1" s="66"/>
      <c r="AB1" s="66"/>
      <c r="AC1" s="11" t="s">
        <v>105</v>
      </c>
      <c r="AD1" s="11"/>
      <c r="AE1" s="12"/>
      <c r="AF1" s="12"/>
      <c r="AG1" s="12"/>
      <c r="AH1" s="12"/>
    </row>
    <row r="2" spans="1:34">
      <c r="A2" s="66"/>
      <c r="B2" s="1" t="s">
        <v>40</v>
      </c>
      <c r="C2" s="66"/>
      <c r="D2" s="66"/>
      <c r="E2" s="66"/>
      <c r="F2" s="66"/>
      <c r="G2" s="66"/>
      <c r="H2" s="66"/>
      <c r="I2" s="66"/>
      <c r="J2" s="66"/>
      <c r="K2" s="66"/>
      <c r="L2" s="66"/>
      <c r="M2" s="66"/>
      <c r="N2" s="66"/>
      <c r="O2" s="66"/>
      <c r="P2" s="66"/>
      <c r="Q2" s="66"/>
      <c r="R2" s="66"/>
      <c r="S2" s="66"/>
      <c r="T2" s="82" t="s">
        <v>13</v>
      </c>
      <c r="U2" s="83">
        <f>DenStatus!C2</f>
        <v>40466</v>
      </c>
      <c r="V2" s="83"/>
      <c r="W2" s="66"/>
      <c r="X2" s="66"/>
      <c r="Y2" s="66"/>
      <c r="Z2" s="66"/>
      <c r="AA2" s="66"/>
      <c r="AB2" s="66"/>
      <c r="AC2" s="66"/>
      <c r="AD2" s="231" t="s">
        <v>18</v>
      </c>
      <c r="AE2" s="232"/>
      <c r="AF2" s="232"/>
      <c r="AG2" s="232"/>
      <c r="AH2" s="218"/>
    </row>
    <row r="3" spans="1:34">
      <c r="A3" s="67" t="s">
        <v>106</v>
      </c>
      <c r="B3" s="66"/>
      <c r="C3" s="66"/>
      <c r="D3" s="66"/>
      <c r="E3" s="66"/>
      <c r="F3" s="66"/>
      <c r="G3" s="66"/>
      <c r="H3" s="66"/>
      <c r="I3" s="66"/>
      <c r="J3" s="66"/>
      <c r="K3" s="66"/>
      <c r="L3" s="66"/>
      <c r="M3" s="66"/>
      <c r="N3" s="66"/>
      <c r="O3" s="66"/>
      <c r="P3" s="66"/>
      <c r="Q3" s="66"/>
      <c r="R3" s="66"/>
      <c r="S3" s="66"/>
      <c r="T3" s="66"/>
      <c r="U3" s="66"/>
      <c r="V3" s="66"/>
      <c r="W3" s="66"/>
      <c r="X3" s="32" t="s">
        <v>9</v>
      </c>
      <c r="Y3" s="33"/>
      <c r="Z3" s="33"/>
      <c r="AA3" s="31" t="s">
        <v>25</v>
      </c>
      <c r="AB3" s="66"/>
      <c r="AC3" s="66"/>
      <c r="AD3" s="233" t="s">
        <v>27</v>
      </c>
      <c r="AE3" s="234"/>
      <c r="AF3" s="234"/>
      <c r="AG3" s="234"/>
      <c r="AH3" s="235"/>
    </row>
    <row r="4" spans="1:34">
      <c r="A4" s="68" t="s">
        <v>6</v>
      </c>
      <c r="B4" s="68"/>
      <c r="C4" s="68" t="s">
        <v>8</v>
      </c>
      <c r="D4" s="68"/>
      <c r="E4" s="195" t="s">
        <v>34</v>
      </c>
      <c r="F4" s="85"/>
      <c r="G4" s="85"/>
      <c r="H4" s="85"/>
      <c r="I4" s="85"/>
      <c r="J4" s="85"/>
      <c r="K4" s="85"/>
      <c r="L4" s="85"/>
      <c r="M4" s="85"/>
      <c r="N4" s="85"/>
      <c r="O4" s="85"/>
      <c r="P4" s="85"/>
      <c r="Q4" s="85"/>
      <c r="R4" s="86"/>
      <c r="S4" s="291" t="s">
        <v>5</v>
      </c>
      <c r="T4" s="292"/>
      <c r="U4" s="292"/>
      <c r="V4" s="293"/>
      <c r="W4" s="66"/>
      <c r="X4" s="238" t="s">
        <v>204</v>
      </c>
      <c r="Y4" s="3"/>
      <c r="Z4" s="3"/>
      <c r="AA4" s="199">
        <v>37429</v>
      </c>
      <c r="AB4" s="66"/>
      <c r="AC4" s="66"/>
      <c r="AD4" s="91" t="s">
        <v>35</v>
      </c>
      <c r="AE4" s="91" t="s">
        <v>51</v>
      </c>
      <c r="AF4" s="112" t="s">
        <v>180</v>
      </c>
      <c r="AG4" s="112" t="s">
        <v>181</v>
      </c>
      <c r="AH4" s="91" t="s">
        <v>1</v>
      </c>
    </row>
    <row r="5" spans="1:34">
      <c r="A5" s="69" t="s">
        <v>46</v>
      </c>
      <c r="B5" s="68" t="s">
        <v>43</v>
      </c>
      <c r="C5" s="69" t="s">
        <v>49</v>
      </c>
      <c r="D5" s="70" t="s">
        <v>17</v>
      </c>
      <c r="E5" s="87">
        <v>1</v>
      </c>
      <c r="F5" s="240"/>
      <c r="G5" s="179"/>
      <c r="H5" s="179"/>
      <c r="I5" s="179"/>
      <c r="J5" s="179"/>
      <c r="K5" s="179"/>
      <c r="L5" s="179"/>
      <c r="M5" s="179"/>
      <c r="N5" s="179"/>
      <c r="O5" s="179"/>
      <c r="P5" s="179"/>
      <c r="Q5" s="179"/>
      <c r="R5" s="88"/>
      <c r="S5" s="69" t="s">
        <v>2</v>
      </c>
      <c r="T5" s="69" t="s">
        <v>32</v>
      </c>
      <c r="U5" s="69" t="s">
        <v>25</v>
      </c>
      <c r="V5" s="59" t="s">
        <v>104</v>
      </c>
      <c r="W5" s="66"/>
      <c r="X5" s="238" t="s">
        <v>205</v>
      </c>
      <c r="Y5" s="3"/>
      <c r="Z5" s="3"/>
      <c r="AA5" s="199">
        <v>37429</v>
      </c>
      <c r="AB5" s="66"/>
      <c r="AC5" s="66"/>
      <c r="AD5" s="236" t="s">
        <v>52</v>
      </c>
      <c r="AE5" s="236" t="s">
        <v>52</v>
      </c>
      <c r="AF5" s="72" t="s">
        <v>52</v>
      </c>
      <c r="AG5" s="72" t="s">
        <v>52</v>
      </c>
      <c r="AH5" s="236" t="s">
        <v>53</v>
      </c>
    </row>
    <row r="6" spans="1:34">
      <c r="A6" s="69">
        <v>1</v>
      </c>
      <c r="B6" s="68" t="str">
        <f>DenStatus!C5</f>
        <v>Scout Oath</v>
      </c>
      <c r="C6" s="69">
        <v>1</v>
      </c>
      <c r="D6" s="240">
        <v>1</v>
      </c>
      <c r="E6" s="7"/>
      <c r="F6" s="240"/>
      <c r="G6" s="179"/>
      <c r="H6" s="179"/>
      <c r="I6" s="179"/>
      <c r="J6" s="179"/>
      <c r="K6" s="179"/>
      <c r="L6" s="179"/>
      <c r="M6" s="179"/>
      <c r="N6" s="179"/>
      <c r="O6" s="179"/>
      <c r="P6" s="179"/>
      <c r="Q6" s="179"/>
      <c r="R6" s="88"/>
      <c r="S6" s="69">
        <f t="shared" ref="S6:S12" si="0">COUNTA(E6:R6)</f>
        <v>0</v>
      </c>
      <c r="T6" s="69">
        <f>IF(SUM(AD6:AG6)&gt;=AH6,1,0)</f>
        <v>0</v>
      </c>
      <c r="U6" s="199"/>
      <c r="V6" s="199"/>
      <c r="W6" s="66"/>
      <c r="X6" s="2"/>
      <c r="Y6" s="3"/>
      <c r="Z6" s="3"/>
      <c r="AA6" s="199"/>
      <c r="AB6" s="66"/>
      <c r="AC6" s="66"/>
      <c r="AD6" s="225">
        <f t="shared" ref="AD6:AD12" si="1">IF(S6&gt;=C6,1,0)</f>
        <v>0</v>
      </c>
      <c r="AE6" s="225"/>
      <c r="AF6" s="225"/>
      <c r="AG6" s="225"/>
      <c r="AH6" s="225">
        <v>1</v>
      </c>
    </row>
    <row r="7" spans="1:34">
      <c r="A7" s="69">
        <f t="shared" ref="A7:A12" si="2">A6+1</f>
        <v>2</v>
      </c>
      <c r="B7" s="68" t="str">
        <f>DenStatus!C6</f>
        <v>Scout Law</v>
      </c>
      <c r="C7" s="69">
        <v>1</v>
      </c>
      <c r="D7" s="240">
        <v>1</v>
      </c>
      <c r="E7" s="7"/>
      <c r="F7" s="240"/>
      <c r="G7" s="179"/>
      <c r="H7" s="179"/>
      <c r="I7" s="179"/>
      <c r="J7" s="115"/>
      <c r="K7" s="179"/>
      <c r="L7" s="179"/>
      <c r="M7" s="179"/>
      <c r="N7" s="179"/>
      <c r="O7" s="179"/>
      <c r="P7" s="179"/>
      <c r="Q7" s="179"/>
      <c r="R7" s="88"/>
      <c r="S7" s="69">
        <f t="shared" si="0"/>
        <v>0</v>
      </c>
      <c r="T7" s="69">
        <f t="shared" ref="T7:T12" si="3">IF(SUM(AD7:AG7)&gt;=AH7,1,0)</f>
        <v>0</v>
      </c>
      <c r="U7" s="199"/>
      <c r="V7" s="199"/>
      <c r="W7" s="66"/>
      <c r="X7" s="2"/>
      <c r="Y7" s="3"/>
      <c r="Z7" s="3"/>
      <c r="AA7" s="199"/>
      <c r="AB7" s="66"/>
      <c r="AC7" s="66"/>
      <c r="AD7" s="225">
        <f t="shared" si="1"/>
        <v>0</v>
      </c>
      <c r="AE7" s="225"/>
      <c r="AF7" s="225"/>
      <c r="AG7" s="225"/>
      <c r="AH7" s="225">
        <v>1</v>
      </c>
    </row>
    <row r="8" spans="1:34">
      <c r="A8" s="69">
        <f t="shared" si="2"/>
        <v>3</v>
      </c>
      <c r="B8" s="68" t="str">
        <f>DenStatus!C7</f>
        <v>Cub Scout Sign</v>
      </c>
      <c r="C8" s="69">
        <v>1</v>
      </c>
      <c r="D8" s="240">
        <v>1</v>
      </c>
      <c r="E8" s="7"/>
      <c r="F8" s="240"/>
      <c r="G8" s="179"/>
      <c r="H8" s="179"/>
      <c r="I8" s="179"/>
      <c r="J8" s="179"/>
      <c r="K8" s="179"/>
      <c r="L8" s="179"/>
      <c r="M8" s="179"/>
      <c r="N8" s="179"/>
      <c r="O8" s="179"/>
      <c r="P8" s="179"/>
      <c r="Q8" s="179"/>
      <c r="R8" s="88"/>
      <c r="S8" s="69">
        <f t="shared" si="0"/>
        <v>0</v>
      </c>
      <c r="T8" s="69">
        <f t="shared" si="3"/>
        <v>0</v>
      </c>
      <c r="U8" s="199"/>
      <c r="V8" s="199"/>
      <c r="W8" s="66"/>
      <c r="X8" s="2"/>
      <c r="Y8" s="3"/>
      <c r="Z8" s="3"/>
      <c r="AA8" s="199"/>
      <c r="AB8" s="66"/>
      <c r="AC8" s="66"/>
      <c r="AD8" s="225">
        <f t="shared" si="1"/>
        <v>0</v>
      </c>
      <c r="AE8" s="225"/>
      <c r="AF8" s="225"/>
      <c r="AG8" s="225"/>
      <c r="AH8" s="225">
        <v>1</v>
      </c>
    </row>
    <row r="9" spans="1:34">
      <c r="A9" s="69">
        <f t="shared" si="2"/>
        <v>4</v>
      </c>
      <c r="B9" s="68" t="str">
        <f>DenStatus!C8</f>
        <v>Cub Scout Handshake</v>
      </c>
      <c r="C9" s="69">
        <v>1</v>
      </c>
      <c r="D9" s="240">
        <v>1</v>
      </c>
      <c r="E9" s="7"/>
      <c r="F9" s="240"/>
      <c r="G9" s="179"/>
      <c r="H9" s="179"/>
      <c r="I9" s="179"/>
      <c r="J9" s="179"/>
      <c r="K9" s="179"/>
      <c r="L9" s="179"/>
      <c r="M9" s="179"/>
      <c r="N9" s="179"/>
      <c r="O9" s="179"/>
      <c r="P9" s="179"/>
      <c r="Q9" s="179"/>
      <c r="R9" s="88"/>
      <c r="S9" s="69">
        <f t="shared" si="0"/>
        <v>0</v>
      </c>
      <c r="T9" s="69">
        <f t="shared" si="3"/>
        <v>0</v>
      </c>
      <c r="U9" s="199"/>
      <c r="V9" s="199"/>
      <c r="W9" s="66"/>
      <c r="X9" s="2"/>
      <c r="Y9" s="3"/>
      <c r="Z9" s="3"/>
      <c r="AA9" s="199"/>
      <c r="AB9" s="66"/>
      <c r="AC9" s="66"/>
      <c r="AD9" s="225">
        <f t="shared" si="1"/>
        <v>0</v>
      </c>
      <c r="AE9" s="225"/>
      <c r="AF9" s="225"/>
      <c r="AG9" s="225"/>
      <c r="AH9" s="225">
        <v>1</v>
      </c>
    </row>
    <row r="10" spans="1:34">
      <c r="A10" s="69">
        <f t="shared" si="2"/>
        <v>5</v>
      </c>
      <c r="B10" s="68" t="str">
        <f>DenStatus!C9</f>
        <v>Cub Scout Motto</v>
      </c>
      <c r="C10" s="69">
        <v>1</v>
      </c>
      <c r="D10" s="240">
        <v>1</v>
      </c>
      <c r="E10" s="7"/>
      <c r="F10" s="240"/>
      <c r="G10" s="179"/>
      <c r="H10" s="179"/>
      <c r="I10" s="179"/>
      <c r="J10" s="179"/>
      <c r="K10" s="179"/>
      <c r="L10" s="179"/>
      <c r="M10" s="179"/>
      <c r="N10" s="179"/>
      <c r="O10" s="179"/>
      <c r="P10" s="179"/>
      <c r="Q10" s="179"/>
      <c r="R10" s="88"/>
      <c r="S10" s="69">
        <f t="shared" si="0"/>
        <v>0</v>
      </c>
      <c r="T10" s="69">
        <f t="shared" si="3"/>
        <v>0</v>
      </c>
      <c r="U10" s="199"/>
      <c r="V10" s="199"/>
      <c r="W10" s="66"/>
      <c r="X10" s="2"/>
      <c r="Y10" s="3"/>
      <c r="Z10" s="3"/>
      <c r="AA10" s="199"/>
      <c r="AB10" s="66"/>
      <c r="AC10" s="66"/>
      <c r="AD10" s="225">
        <f t="shared" si="1"/>
        <v>0</v>
      </c>
      <c r="AE10" s="225"/>
      <c r="AF10" s="225"/>
      <c r="AG10" s="225"/>
      <c r="AH10" s="225">
        <v>1</v>
      </c>
    </row>
    <row r="11" spans="1:34">
      <c r="A11" s="69">
        <f t="shared" si="2"/>
        <v>6</v>
      </c>
      <c r="B11" s="68" t="str">
        <f>DenStatus!C10</f>
        <v>Cub Scout Salute</v>
      </c>
      <c r="C11" s="69">
        <v>1</v>
      </c>
      <c r="D11" s="240">
        <v>1</v>
      </c>
      <c r="E11" s="7"/>
      <c r="F11" s="240"/>
      <c r="G11" s="179"/>
      <c r="H11" s="179"/>
      <c r="I11" s="179"/>
      <c r="J11" s="179"/>
      <c r="K11" s="179"/>
      <c r="L11" s="179"/>
      <c r="M11" s="179"/>
      <c r="N11" s="179"/>
      <c r="O11" s="179"/>
      <c r="P11" s="179"/>
      <c r="Q11" s="179"/>
      <c r="R11" s="88"/>
      <c r="S11" s="69">
        <f t="shared" si="0"/>
        <v>0</v>
      </c>
      <c r="T11" s="69">
        <f t="shared" si="3"/>
        <v>0</v>
      </c>
      <c r="U11" s="199"/>
      <c r="V11" s="199"/>
      <c r="W11" s="66"/>
      <c r="X11" s="2"/>
      <c r="Y11" s="3"/>
      <c r="Z11" s="3"/>
      <c r="AA11" s="199"/>
      <c r="AB11" s="66"/>
      <c r="AC11" s="66"/>
      <c r="AD11" s="225">
        <f t="shared" si="1"/>
        <v>0</v>
      </c>
      <c r="AE11" s="225"/>
      <c r="AF11" s="225"/>
      <c r="AG11" s="225"/>
      <c r="AH11" s="225">
        <v>1</v>
      </c>
    </row>
    <row r="12" spans="1:34" ht="13.5" thickBot="1">
      <c r="A12" s="69">
        <f t="shared" si="2"/>
        <v>7</v>
      </c>
      <c r="B12" s="68" t="str">
        <f>DenStatus!C11</f>
        <v>Child Protection</v>
      </c>
      <c r="C12" s="69">
        <v>1</v>
      </c>
      <c r="D12" s="240">
        <v>1</v>
      </c>
      <c r="E12" s="8"/>
      <c r="F12" s="192"/>
      <c r="G12" s="193"/>
      <c r="H12" s="193"/>
      <c r="I12" s="193"/>
      <c r="J12" s="193"/>
      <c r="K12" s="193"/>
      <c r="L12" s="193"/>
      <c r="M12" s="193"/>
      <c r="N12" s="193"/>
      <c r="O12" s="193"/>
      <c r="P12" s="193"/>
      <c r="Q12" s="193"/>
      <c r="R12" s="194"/>
      <c r="S12" s="69">
        <f t="shared" si="0"/>
        <v>0</v>
      </c>
      <c r="T12" s="69">
        <f t="shared" si="3"/>
        <v>0</v>
      </c>
      <c r="U12" s="199"/>
      <c r="V12" s="199"/>
      <c r="W12" s="66"/>
      <c r="X12" s="2"/>
      <c r="Y12" s="3"/>
      <c r="Z12" s="3"/>
      <c r="AA12" s="199"/>
      <c r="AB12" s="66"/>
      <c r="AC12" s="66"/>
      <c r="AD12" s="225">
        <f t="shared" si="1"/>
        <v>0</v>
      </c>
      <c r="AE12" s="225"/>
      <c r="AF12" s="225"/>
      <c r="AG12" s="225"/>
      <c r="AH12" s="225">
        <v>1</v>
      </c>
    </row>
    <row r="13" spans="1:34" ht="13.5" thickTop="1">
      <c r="A13" s="218"/>
      <c r="B13" s="72" t="s">
        <v>89</v>
      </c>
      <c r="C13" s="73">
        <f>IF(SUM(T6:T12)&gt;=7,"X",0)</f>
        <v>0</v>
      </c>
      <c r="D13" s="227" t="s">
        <v>212</v>
      </c>
      <c r="E13" s="76"/>
      <c r="F13" s="75"/>
      <c r="G13" s="75"/>
      <c r="H13" s="75"/>
      <c r="I13" s="75"/>
      <c r="J13" s="75"/>
      <c r="K13" s="75"/>
      <c r="L13" s="75"/>
      <c r="M13" s="75"/>
      <c r="N13" s="75"/>
      <c r="O13" s="75"/>
      <c r="P13" s="75"/>
      <c r="Q13" s="75"/>
      <c r="R13" s="75"/>
      <c r="S13" s="75"/>
      <c r="T13" s="75"/>
      <c r="U13" s="200"/>
      <c r="V13" s="89"/>
      <c r="W13" s="66"/>
      <c r="X13" s="2"/>
      <c r="Y13" s="3"/>
      <c r="Z13" s="3"/>
      <c r="AA13" s="199"/>
      <c r="AB13" s="66"/>
      <c r="AC13" s="66"/>
      <c r="AD13" s="66"/>
      <c r="AE13" s="66"/>
      <c r="AF13" s="66"/>
      <c r="AG13" s="66"/>
      <c r="AH13" s="66"/>
    </row>
    <row r="14" spans="1:34">
      <c r="A14" s="66"/>
      <c r="B14" s="66"/>
      <c r="C14" s="66"/>
      <c r="D14" s="66"/>
      <c r="E14" s="66"/>
      <c r="F14" s="66"/>
      <c r="G14" s="66"/>
      <c r="H14" s="66"/>
      <c r="I14" s="66"/>
      <c r="J14" s="66"/>
      <c r="K14" s="66"/>
      <c r="L14" s="66"/>
      <c r="M14" s="66"/>
      <c r="N14" s="66"/>
      <c r="O14" s="66"/>
      <c r="P14" s="66"/>
      <c r="Q14" s="66"/>
      <c r="R14" s="66"/>
      <c r="S14" s="66"/>
      <c r="T14" s="66"/>
      <c r="U14" s="66"/>
      <c r="V14" s="66"/>
      <c r="W14" s="66"/>
      <c r="X14" s="2"/>
      <c r="Y14" s="3"/>
      <c r="Z14" s="3"/>
      <c r="AA14" s="199"/>
      <c r="AB14" s="66"/>
      <c r="AC14" s="66"/>
      <c r="AD14" s="237" t="s">
        <v>82</v>
      </c>
      <c r="AE14" s="232"/>
      <c r="AF14" s="232"/>
      <c r="AG14" s="232"/>
      <c r="AH14" s="218"/>
    </row>
    <row r="15" spans="1:34">
      <c r="A15" s="74" t="s">
        <v>84</v>
      </c>
      <c r="B15" s="66"/>
      <c r="C15" s="66"/>
      <c r="D15" s="66"/>
      <c r="E15" s="66"/>
      <c r="F15" s="66"/>
      <c r="G15" s="66"/>
      <c r="H15" s="66"/>
      <c r="I15" s="66"/>
      <c r="J15" s="66"/>
      <c r="K15" s="66"/>
      <c r="L15" s="66"/>
      <c r="M15" s="66"/>
      <c r="N15" s="66"/>
      <c r="O15" s="66"/>
      <c r="P15" s="66"/>
      <c r="Q15" s="66"/>
      <c r="R15" s="66"/>
      <c r="S15" s="66"/>
      <c r="T15" s="66"/>
      <c r="U15" s="66"/>
      <c r="V15" s="66"/>
      <c r="W15" s="66"/>
      <c r="X15" s="2"/>
      <c r="Y15" s="3"/>
      <c r="Z15" s="3"/>
      <c r="AA15" s="199"/>
      <c r="AB15" s="66"/>
      <c r="AC15" s="66"/>
      <c r="AD15" s="233" t="s">
        <v>27</v>
      </c>
      <c r="AE15" s="234"/>
      <c r="AF15" s="234"/>
      <c r="AG15" s="234"/>
      <c r="AH15" s="235"/>
    </row>
    <row r="16" spans="1:34">
      <c r="A16" s="58" t="s">
        <v>77</v>
      </c>
      <c r="B16" s="68"/>
      <c r="C16" s="68" t="s">
        <v>8</v>
      </c>
      <c r="D16" s="68"/>
      <c r="E16" s="221" t="s">
        <v>34</v>
      </c>
      <c r="F16" s="85"/>
      <c r="G16" s="85"/>
      <c r="H16" s="85"/>
      <c r="I16" s="85"/>
      <c r="J16" s="85"/>
      <c r="K16" s="85"/>
      <c r="L16" s="85"/>
      <c r="M16" s="85"/>
      <c r="N16" s="85"/>
      <c r="O16" s="85"/>
      <c r="P16" s="85"/>
      <c r="Q16" s="85"/>
      <c r="R16" s="86"/>
      <c r="S16" s="294" t="s">
        <v>80</v>
      </c>
      <c r="T16" s="292"/>
      <c r="U16" s="292"/>
      <c r="V16" s="293"/>
      <c r="W16" s="66"/>
      <c r="X16" s="2"/>
      <c r="Y16" s="3"/>
      <c r="Z16" s="3"/>
      <c r="AA16" s="199"/>
      <c r="AB16" s="66"/>
      <c r="AC16" s="66"/>
      <c r="AD16" s="91" t="s">
        <v>35</v>
      </c>
      <c r="AE16" s="91" t="s">
        <v>51</v>
      </c>
      <c r="AF16" s="112" t="s">
        <v>180</v>
      </c>
      <c r="AG16" s="112" t="s">
        <v>181</v>
      </c>
      <c r="AH16" s="91" t="s">
        <v>1</v>
      </c>
    </row>
    <row r="17" spans="1:35">
      <c r="A17" s="69" t="s">
        <v>46</v>
      </c>
      <c r="B17" s="68" t="s">
        <v>43</v>
      </c>
      <c r="C17" s="69" t="s">
        <v>49</v>
      </c>
      <c r="D17" s="69" t="s">
        <v>17</v>
      </c>
      <c r="E17" s="240"/>
      <c r="F17" s="179"/>
      <c r="G17" s="179"/>
      <c r="H17" s="179"/>
      <c r="I17" s="179"/>
      <c r="J17" s="179"/>
      <c r="K17" s="179"/>
      <c r="L17" s="179"/>
      <c r="M17" s="179"/>
      <c r="N17" s="179"/>
      <c r="O17" s="179"/>
      <c r="P17" s="179"/>
      <c r="Q17" s="179"/>
      <c r="R17" s="88"/>
      <c r="S17" s="73" t="s">
        <v>2</v>
      </c>
      <c r="T17" s="73" t="s">
        <v>32</v>
      </c>
      <c r="U17" s="73" t="s">
        <v>25</v>
      </c>
      <c r="V17" s="59" t="s">
        <v>104</v>
      </c>
      <c r="W17" s="66"/>
      <c r="X17" s="2"/>
      <c r="Y17" s="3"/>
      <c r="Z17" s="3"/>
      <c r="AA17" s="199"/>
      <c r="AB17" s="66"/>
      <c r="AC17" s="66"/>
      <c r="AD17" s="236" t="s">
        <v>52</v>
      </c>
      <c r="AE17" s="236" t="s">
        <v>52</v>
      </c>
      <c r="AF17" s="72" t="s">
        <v>52</v>
      </c>
      <c r="AG17" s="72" t="s">
        <v>52</v>
      </c>
      <c r="AH17" s="236" t="s">
        <v>53</v>
      </c>
    </row>
    <row r="18" spans="1:35">
      <c r="A18" s="258">
        <v>1</v>
      </c>
      <c r="B18" s="296" t="str">
        <f>DenStatus!C15</f>
        <v>Call of the Wild</v>
      </c>
      <c r="C18" s="258">
        <v>8</v>
      </c>
      <c r="D18" s="258">
        <v>12</v>
      </c>
      <c r="E18" s="60" t="s">
        <v>166</v>
      </c>
      <c r="F18" s="60" t="s">
        <v>167</v>
      </c>
      <c r="G18" s="60" t="s">
        <v>174</v>
      </c>
      <c r="H18" s="60" t="s">
        <v>175</v>
      </c>
      <c r="I18" s="87">
        <v>2</v>
      </c>
      <c r="J18" s="60" t="s">
        <v>162</v>
      </c>
      <c r="K18" s="60" t="s">
        <v>163</v>
      </c>
      <c r="L18" s="60" t="s">
        <v>177</v>
      </c>
      <c r="M18" s="92" t="s">
        <v>164</v>
      </c>
      <c r="N18" s="92" t="s">
        <v>165</v>
      </c>
      <c r="O18" s="92">
        <v>5</v>
      </c>
      <c r="P18" s="92">
        <v>6</v>
      </c>
      <c r="Q18" s="181"/>
      <c r="R18" s="182"/>
      <c r="S18" s="258">
        <f>COUNTA(E19:R19)</f>
        <v>0</v>
      </c>
      <c r="T18" s="258">
        <f>IF(SUM(AD18:AG19)&gt;=AH18,1,0)</f>
        <v>0</v>
      </c>
      <c r="U18" s="277"/>
      <c r="V18" s="277"/>
      <c r="W18" s="66"/>
      <c r="X18" s="2"/>
      <c r="Y18" s="3"/>
      <c r="Z18" s="3"/>
      <c r="AA18" s="199"/>
      <c r="AB18" s="66"/>
      <c r="AC18" s="66"/>
      <c r="AD18" s="258">
        <f>IF(COUNTA(E19:H19)&gt;=1,1,0)</f>
        <v>0</v>
      </c>
      <c r="AE18" s="256">
        <f>IF(COUNTA(I19:N19)&gt;=6,1,0)</f>
        <v>0</v>
      </c>
      <c r="AF18" s="256">
        <f>IF(COUNTA(O19:P19)&gt;=1,1,0)</f>
        <v>0</v>
      </c>
      <c r="AG18" s="256"/>
      <c r="AH18" s="258">
        <v>3</v>
      </c>
    </row>
    <row r="19" spans="1:35" ht="13.5" thickBot="1">
      <c r="A19" s="295"/>
      <c r="B19" s="297"/>
      <c r="C19" s="295"/>
      <c r="D19" s="303"/>
      <c r="E19" s="196"/>
      <c r="F19" s="196"/>
      <c r="G19" s="196"/>
      <c r="H19" s="196"/>
      <c r="I19" s="196"/>
      <c r="J19" s="196"/>
      <c r="K19" s="196"/>
      <c r="L19" s="196"/>
      <c r="M19" s="196"/>
      <c r="N19" s="196"/>
      <c r="O19" s="196"/>
      <c r="P19" s="196"/>
      <c r="Q19" s="78"/>
      <c r="R19" s="202"/>
      <c r="S19" s="299"/>
      <c r="T19" s="303"/>
      <c r="U19" s="270"/>
      <c r="V19" s="270"/>
      <c r="W19" s="66"/>
      <c r="X19" s="2"/>
      <c r="Y19" s="3"/>
      <c r="Z19" s="3"/>
      <c r="AA19" s="199"/>
      <c r="AB19" s="66"/>
      <c r="AC19" s="66"/>
      <c r="AD19" s="257"/>
      <c r="AE19" s="257"/>
      <c r="AF19" s="257"/>
      <c r="AG19" s="257"/>
      <c r="AH19" s="257"/>
    </row>
    <row r="20" spans="1:35">
      <c r="A20" s="259">
        <f>A18+1</f>
        <v>2</v>
      </c>
      <c r="B20" s="298" t="str">
        <f>DenStatus!C16</f>
        <v>Council Fire</v>
      </c>
      <c r="C20" s="259">
        <v>3</v>
      </c>
      <c r="D20" s="259">
        <v>7</v>
      </c>
      <c r="E20" s="203">
        <v>1</v>
      </c>
      <c r="F20" s="203">
        <v>2</v>
      </c>
      <c r="G20" s="204">
        <v>3</v>
      </c>
      <c r="H20" s="204">
        <v>4</v>
      </c>
      <c r="I20" s="204">
        <v>5</v>
      </c>
      <c r="J20" s="204">
        <v>6</v>
      </c>
      <c r="K20" s="203">
        <v>7</v>
      </c>
      <c r="L20" s="206"/>
      <c r="M20" s="206"/>
      <c r="N20" s="206"/>
      <c r="O20" s="206"/>
      <c r="P20" s="206"/>
      <c r="Q20" s="206"/>
      <c r="R20" s="207"/>
      <c r="S20" s="259">
        <f>COUNTA(E21:R21)</f>
        <v>0</v>
      </c>
      <c r="T20" s="259">
        <f>IF(SUM(AD20:AG21)&gt;=AH20,1,0)</f>
        <v>0</v>
      </c>
      <c r="U20" s="272"/>
      <c r="V20" s="272"/>
      <c r="W20" s="66"/>
      <c r="X20" s="2"/>
      <c r="Y20" s="3"/>
      <c r="Z20" s="3"/>
      <c r="AA20" s="199"/>
      <c r="AB20" s="66"/>
      <c r="AC20" s="66"/>
      <c r="AD20" s="259">
        <f>IF(COUNTA(E21:F21)&gt;=2,1,0)</f>
        <v>0</v>
      </c>
      <c r="AE20" s="256">
        <f>IF(COUNTA(G21:K21)&gt;=1,1,0)</f>
        <v>0</v>
      </c>
      <c r="AF20" s="256"/>
      <c r="AG20" s="256"/>
      <c r="AH20" s="259">
        <v>2</v>
      </c>
    </row>
    <row r="21" spans="1:35" ht="13.5" thickBot="1">
      <c r="A21" s="257"/>
      <c r="B21" s="290"/>
      <c r="C21" s="276"/>
      <c r="D21" s="257"/>
      <c r="E21" s="208"/>
      <c r="F21" s="208"/>
      <c r="G21" s="208"/>
      <c r="H21" s="208"/>
      <c r="I21" s="208"/>
      <c r="J21" s="208"/>
      <c r="K21" s="208"/>
      <c r="L21" s="210"/>
      <c r="M21" s="210"/>
      <c r="N21" s="210"/>
      <c r="O21" s="210"/>
      <c r="P21" s="210"/>
      <c r="Q21" s="210"/>
      <c r="R21" s="211"/>
      <c r="S21" s="276"/>
      <c r="T21" s="304"/>
      <c r="U21" s="273"/>
      <c r="V21" s="273"/>
      <c r="W21" s="66"/>
      <c r="X21" s="2"/>
      <c r="Y21" s="3"/>
      <c r="Z21" s="3"/>
      <c r="AA21" s="199"/>
      <c r="AB21" s="66"/>
      <c r="AC21" s="66"/>
      <c r="AD21" s="257"/>
      <c r="AE21" s="257"/>
      <c r="AF21" s="257"/>
      <c r="AG21" s="257"/>
      <c r="AH21" s="257"/>
    </row>
    <row r="22" spans="1:35">
      <c r="A22" s="259">
        <f>A20+1</f>
        <v>3</v>
      </c>
      <c r="B22" s="298" t="str">
        <f>DenStatus!C17</f>
        <v>Duty to God Footsteps</v>
      </c>
      <c r="C22" s="259">
        <v>3</v>
      </c>
      <c r="D22" s="259">
        <v>6</v>
      </c>
      <c r="E22" s="204">
        <v>1</v>
      </c>
      <c r="F22" s="204">
        <v>2</v>
      </c>
      <c r="G22" s="204">
        <v>3</v>
      </c>
      <c r="H22" s="204">
        <v>4</v>
      </c>
      <c r="I22" s="204">
        <v>5</v>
      </c>
      <c r="J22" s="204">
        <v>6</v>
      </c>
      <c r="K22" s="205"/>
      <c r="L22" s="206"/>
      <c r="M22" s="206"/>
      <c r="N22" s="206"/>
      <c r="O22" s="206"/>
      <c r="P22" s="206"/>
      <c r="Q22" s="206"/>
      <c r="R22" s="207"/>
      <c r="S22" s="259">
        <f>COUNTA(E23:R23)</f>
        <v>0</v>
      </c>
      <c r="T22" s="259">
        <f>IF(SUM(AD22:AG23)&gt;=AH22,1,0)</f>
        <v>0</v>
      </c>
      <c r="U22" s="272"/>
      <c r="V22" s="272"/>
      <c r="W22" s="66"/>
      <c r="X22" s="2"/>
      <c r="Y22" s="3"/>
      <c r="Z22" s="3"/>
      <c r="AA22" s="199"/>
      <c r="AB22" s="66"/>
      <c r="AC22" s="66"/>
      <c r="AD22" s="259">
        <f>IF(COUNTA(E23:F23)&gt;=1,1,0)</f>
        <v>0</v>
      </c>
      <c r="AE22" s="260">
        <f>IF(COUNTA(G23:J23)&gt;=2,1,0)</f>
        <v>0</v>
      </c>
      <c r="AF22" s="256"/>
      <c r="AG22" s="256"/>
      <c r="AH22" s="259">
        <v>2</v>
      </c>
    </row>
    <row r="23" spans="1:35" ht="13.5" thickBot="1">
      <c r="A23" s="257"/>
      <c r="B23" s="299"/>
      <c r="C23" s="276"/>
      <c r="D23" s="257"/>
      <c r="E23" s="208"/>
      <c r="F23" s="208"/>
      <c r="G23" s="208"/>
      <c r="H23" s="208"/>
      <c r="I23" s="208"/>
      <c r="J23" s="208"/>
      <c r="K23" s="212"/>
      <c r="L23" s="213"/>
      <c r="M23" s="213"/>
      <c r="N23" s="213"/>
      <c r="O23" s="213"/>
      <c r="P23" s="213"/>
      <c r="Q23" s="213"/>
      <c r="R23" s="214"/>
      <c r="S23" s="276"/>
      <c r="T23" s="304"/>
      <c r="U23" s="273"/>
      <c r="V23" s="273"/>
      <c r="W23" s="66"/>
      <c r="X23" s="2"/>
      <c r="Y23" s="3"/>
      <c r="Z23" s="3"/>
      <c r="AA23" s="199"/>
      <c r="AB23" s="66"/>
      <c r="AC23" s="66"/>
      <c r="AD23" s="257"/>
      <c r="AE23" s="261"/>
      <c r="AF23" s="257"/>
      <c r="AG23" s="257"/>
      <c r="AH23" s="257"/>
      <c r="AI23" s="219"/>
    </row>
    <row r="24" spans="1:35">
      <c r="A24" s="259">
        <f>A22+1</f>
        <v>4</v>
      </c>
      <c r="B24" s="298" t="str">
        <f>DenStatus!C18</f>
        <v>Howling at the Moon</v>
      </c>
      <c r="C24" s="259">
        <v>4</v>
      </c>
      <c r="D24" s="259">
        <v>4</v>
      </c>
      <c r="E24" s="204">
        <v>1</v>
      </c>
      <c r="F24" s="204">
        <v>2</v>
      </c>
      <c r="G24" s="204">
        <v>3</v>
      </c>
      <c r="H24" s="204">
        <v>4</v>
      </c>
      <c r="I24" s="215"/>
      <c r="J24" s="216"/>
      <c r="K24" s="216"/>
      <c r="L24" s="216"/>
      <c r="M24" s="216"/>
      <c r="N24" s="216"/>
      <c r="O24" s="216"/>
      <c r="P24" s="216"/>
      <c r="Q24" s="216"/>
      <c r="R24" s="217"/>
      <c r="S24" s="259">
        <f>COUNTA(E25:R25)</f>
        <v>0</v>
      </c>
      <c r="T24" s="259">
        <f>IF(SUM(AD24:AG25)&gt;=AH24,1,0)</f>
        <v>0</v>
      </c>
      <c r="U24" s="272"/>
      <c r="V24" s="272"/>
      <c r="W24" s="66"/>
      <c r="X24" s="2"/>
      <c r="Y24" s="3"/>
      <c r="Z24" s="3"/>
      <c r="AA24" s="199"/>
      <c r="AB24" s="66"/>
      <c r="AC24" s="66"/>
      <c r="AD24" s="259">
        <f>IF(COUNTA(E25:H25)&gt;=4,1,0)</f>
        <v>0</v>
      </c>
      <c r="AE24" s="256"/>
      <c r="AF24" s="256"/>
      <c r="AG24" s="256"/>
      <c r="AH24" s="259">
        <v>1</v>
      </c>
    </row>
    <row r="25" spans="1:35" ht="13.5" thickBot="1">
      <c r="A25" s="257"/>
      <c r="B25" s="290"/>
      <c r="C25" s="276"/>
      <c r="D25" s="257"/>
      <c r="E25" s="208"/>
      <c r="F25" s="208"/>
      <c r="G25" s="208"/>
      <c r="H25" s="208"/>
      <c r="I25" s="209"/>
      <c r="J25" s="210"/>
      <c r="K25" s="210"/>
      <c r="L25" s="210"/>
      <c r="M25" s="210"/>
      <c r="N25" s="210"/>
      <c r="O25" s="210"/>
      <c r="P25" s="210"/>
      <c r="Q25" s="210"/>
      <c r="R25" s="211"/>
      <c r="S25" s="276"/>
      <c r="T25" s="304"/>
      <c r="U25" s="273"/>
      <c r="V25" s="273"/>
      <c r="W25" s="66"/>
      <c r="X25" s="2"/>
      <c r="Y25" s="3"/>
      <c r="Z25" s="3"/>
      <c r="AA25" s="199"/>
      <c r="AB25" s="66"/>
      <c r="AC25" s="66"/>
      <c r="AD25" s="257"/>
      <c r="AE25" s="257"/>
      <c r="AF25" s="257"/>
      <c r="AG25" s="257"/>
      <c r="AH25" s="257"/>
    </row>
    <row r="26" spans="1:35">
      <c r="A26" s="259">
        <f>A24+1</f>
        <v>5</v>
      </c>
      <c r="B26" s="298" t="str">
        <f>DenStatus!C19</f>
        <v>Paws on the Path</v>
      </c>
      <c r="C26" s="259">
        <v>5</v>
      </c>
      <c r="D26" s="259">
        <v>7</v>
      </c>
      <c r="E26" s="203">
        <v>1</v>
      </c>
      <c r="F26" s="203">
        <v>2</v>
      </c>
      <c r="G26" s="203">
        <v>3</v>
      </c>
      <c r="H26" s="203">
        <v>4</v>
      </c>
      <c r="I26" s="203">
        <v>5</v>
      </c>
      <c r="J26" s="203">
        <v>6</v>
      </c>
      <c r="K26" s="203">
        <v>7</v>
      </c>
      <c r="L26" s="205"/>
      <c r="M26" s="206"/>
      <c r="N26" s="206"/>
      <c r="O26" s="206"/>
      <c r="P26" s="206"/>
      <c r="Q26" s="206"/>
      <c r="R26" s="207"/>
      <c r="S26" s="259">
        <f>COUNTA(E27:R27)</f>
        <v>0</v>
      </c>
      <c r="T26" s="259">
        <f>IF(SUM(AD26:AG27)&gt;=AH26,1,0)</f>
        <v>0</v>
      </c>
      <c r="U26" s="272"/>
      <c r="V26" s="272"/>
      <c r="W26" s="66"/>
      <c r="X26" s="2"/>
      <c r="Y26" s="3"/>
      <c r="Z26" s="3"/>
      <c r="AA26" s="199"/>
      <c r="AB26" s="66"/>
      <c r="AC26" s="66"/>
      <c r="AD26" s="259">
        <f>IF(COUNTA(E27:I27)&gt;=5,1,0)</f>
        <v>0</v>
      </c>
      <c r="AE26" s="256"/>
      <c r="AF26" s="256"/>
      <c r="AG26" s="256"/>
      <c r="AH26" s="259">
        <v>1</v>
      </c>
    </row>
    <row r="27" spans="1:35" ht="13.5" thickBot="1">
      <c r="A27" s="257"/>
      <c r="B27" s="290"/>
      <c r="C27" s="276"/>
      <c r="D27" s="257"/>
      <c r="E27" s="208"/>
      <c r="F27" s="208"/>
      <c r="G27" s="208"/>
      <c r="H27" s="208"/>
      <c r="I27" s="208"/>
      <c r="J27" s="208"/>
      <c r="K27" s="208"/>
      <c r="L27" s="209"/>
      <c r="M27" s="213"/>
      <c r="N27" s="210"/>
      <c r="O27" s="210"/>
      <c r="P27" s="210"/>
      <c r="Q27" s="210"/>
      <c r="R27" s="214"/>
      <c r="S27" s="276"/>
      <c r="T27" s="304"/>
      <c r="U27" s="273"/>
      <c r="V27" s="273"/>
      <c r="W27" s="66"/>
      <c r="X27" s="2"/>
      <c r="Y27" s="3"/>
      <c r="Z27" s="3"/>
      <c r="AA27" s="199"/>
      <c r="AB27" s="66"/>
      <c r="AC27" s="66"/>
      <c r="AD27" s="257"/>
      <c r="AE27" s="257"/>
      <c r="AF27" s="257"/>
      <c r="AG27" s="257"/>
      <c r="AH27" s="257"/>
    </row>
    <row r="28" spans="1:35">
      <c r="A28" s="268">
        <f>A26+1</f>
        <v>6</v>
      </c>
      <c r="B28" s="298" t="str">
        <f>DenStatus!C20</f>
        <v>Running with the Pack</v>
      </c>
      <c r="C28" s="268">
        <v>6</v>
      </c>
      <c r="D28" s="268">
        <v>6</v>
      </c>
      <c r="E28" s="73">
        <v>1</v>
      </c>
      <c r="F28" s="94">
        <v>2</v>
      </c>
      <c r="G28" s="94">
        <v>3</v>
      </c>
      <c r="H28" s="94">
        <v>4</v>
      </c>
      <c r="I28" s="94">
        <v>5</v>
      </c>
      <c r="J28" s="94">
        <v>6</v>
      </c>
      <c r="K28" s="201"/>
      <c r="L28" s="78"/>
      <c r="M28" s="78"/>
      <c r="N28" s="78"/>
      <c r="O28" s="78"/>
      <c r="P28" s="78"/>
      <c r="Q28" s="78"/>
      <c r="R28" s="62"/>
      <c r="S28" s="268">
        <f>COUNTA(E29:R29)</f>
        <v>0</v>
      </c>
      <c r="T28" s="259">
        <f>IF(SUM(AD28:AG29)&gt;=AH28,1,0)</f>
        <v>0</v>
      </c>
      <c r="U28" s="270"/>
      <c r="V28" s="270"/>
      <c r="W28" s="66"/>
      <c r="X28" s="2"/>
      <c r="Y28" s="3"/>
      <c r="Z28" s="3"/>
      <c r="AA28" s="199"/>
      <c r="AB28" s="66"/>
      <c r="AC28" s="66"/>
      <c r="AD28" s="259">
        <f>IF(COUNTA(E29:J29)&gt;=6,1,0)</f>
        <v>0</v>
      </c>
      <c r="AE28" s="256"/>
      <c r="AF28" s="256"/>
      <c r="AG28" s="256"/>
      <c r="AH28" s="259">
        <v>1</v>
      </c>
    </row>
    <row r="29" spans="1:35" ht="13.5" thickBot="1">
      <c r="A29" s="300"/>
      <c r="B29" s="301"/>
      <c r="C29" s="282"/>
      <c r="D29" s="269"/>
      <c r="E29" s="93"/>
      <c r="F29" s="93"/>
      <c r="G29" s="93"/>
      <c r="H29" s="93"/>
      <c r="I29" s="93"/>
      <c r="J29" s="93"/>
      <c r="K29" s="183"/>
      <c r="L29" s="184"/>
      <c r="M29" s="184"/>
      <c r="N29" s="184"/>
      <c r="O29" s="184"/>
      <c r="P29" s="184"/>
      <c r="Q29" s="184"/>
      <c r="R29" s="185"/>
      <c r="S29" s="305"/>
      <c r="T29" s="302"/>
      <c r="U29" s="271"/>
      <c r="V29" s="271"/>
      <c r="W29" s="66"/>
      <c r="X29" s="2"/>
      <c r="Y29" s="3"/>
      <c r="Z29" s="3"/>
      <c r="AA29" s="199"/>
      <c r="AB29" s="66"/>
      <c r="AC29" s="66"/>
      <c r="AD29" s="257"/>
      <c r="AE29" s="257"/>
      <c r="AF29" s="257"/>
      <c r="AG29" s="257"/>
      <c r="AH29" s="257"/>
    </row>
    <row r="30" spans="1:35" ht="13.5" thickTop="1">
      <c r="A30" s="218"/>
      <c r="B30" s="72" t="s">
        <v>90</v>
      </c>
      <c r="C30" s="73">
        <f>IF(SUM(T18:T29)&gt;=6,"X",0)</f>
        <v>0</v>
      </c>
      <c r="D30" s="227" t="s">
        <v>212</v>
      </c>
      <c r="E30" s="75"/>
      <c r="F30" s="75"/>
      <c r="G30" s="75"/>
      <c r="H30" s="75"/>
      <c r="I30" s="75"/>
      <c r="J30" s="75"/>
      <c r="K30" s="75"/>
      <c r="L30" s="75"/>
      <c r="M30" s="75"/>
      <c r="N30" s="75"/>
      <c r="O30" s="75"/>
      <c r="P30" s="75"/>
      <c r="Q30" s="75"/>
      <c r="R30" s="75"/>
      <c r="S30" s="75"/>
      <c r="T30" s="75"/>
      <c r="U30" s="200"/>
      <c r="V30" s="89"/>
      <c r="W30" s="66"/>
      <c r="X30" s="6"/>
      <c r="Y30" s="3"/>
      <c r="Z30" s="3"/>
      <c r="AA30" s="199"/>
      <c r="AB30" s="66"/>
      <c r="AC30" s="66"/>
      <c r="AD30" s="66"/>
      <c r="AE30" s="66"/>
      <c r="AF30" s="66"/>
      <c r="AG30" s="66"/>
      <c r="AH30" s="66"/>
    </row>
    <row r="31" spans="1:35">
      <c r="A31" s="66"/>
      <c r="B31" s="66"/>
      <c r="C31" s="66"/>
      <c r="D31" s="66"/>
      <c r="E31" s="66"/>
      <c r="F31" s="66"/>
      <c r="G31" s="66"/>
      <c r="H31" s="66"/>
      <c r="I31" s="66"/>
      <c r="J31" s="66"/>
      <c r="K31" s="66"/>
      <c r="L31" s="66"/>
      <c r="M31" s="66"/>
      <c r="N31" s="66"/>
      <c r="O31" s="66"/>
      <c r="P31" s="66"/>
      <c r="Q31" s="66"/>
      <c r="R31" s="66"/>
      <c r="S31" s="66"/>
      <c r="T31" s="66"/>
      <c r="U31" s="66"/>
      <c r="V31" s="66"/>
      <c r="W31" s="66"/>
      <c r="X31" s="2"/>
      <c r="Y31" s="3"/>
      <c r="Z31" s="3"/>
      <c r="AA31" s="199"/>
      <c r="AB31" s="66"/>
      <c r="AC31" s="66"/>
      <c r="AD31" s="237" t="s">
        <v>83</v>
      </c>
      <c r="AE31" s="232"/>
      <c r="AF31" s="232"/>
      <c r="AG31" s="232"/>
      <c r="AH31" s="218"/>
    </row>
    <row r="32" spans="1:35">
      <c r="A32" s="74" t="s">
        <v>85</v>
      </c>
      <c r="B32" s="66"/>
      <c r="C32" s="66"/>
      <c r="D32" s="66"/>
      <c r="E32" s="66"/>
      <c r="F32" s="66"/>
      <c r="G32" s="66"/>
      <c r="H32" s="66"/>
      <c r="I32" s="66"/>
      <c r="J32" s="66"/>
      <c r="K32" s="66"/>
      <c r="L32" s="66"/>
      <c r="M32" s="66"/>
      <c r="N32" s="66"/>
      <c r="O32" s="66"/>
      <c r="P32" s="66"/>
      <c r="Q32" s="66"/>
      <c r="R32" s="66"/>
      <c r="S32" s="66"/>
      <c r="T32" s="66"/>
      <c r="U32" s="66"/>
      <c r="V32" s="66"/>
      <c r="W32" s="66"/>
      <c r="X32" s="2"/>
      <c r="Y32" s="3"/>
      <c r="Z32" s="3"/>
      <c r="AA32" s="199"/>
      <c r="AB32" s="66"/>
      <c r="AC32" s="66"/>
      <c r="AD32" s="233" t="s">
        <v>27</v>
      </c>
      <c r="AE32" s="234"/>
      <c r="AF32" s="234"/>
      <c r="AG32" s="234"/>
      <c r="AH32" s="235"/>
    </row>
    <row r="33" spans="1:34">
      <c r="A33" s="58" t="s">
        <v>78</v>
      </c>
      <c r="B33" s="68"/>
      <c r="C33" s="58" t="s">
        <v>79</v>
      </c>
      <c r="D33" s="68"/>
      <c r="E33" s="221" t="s">
        <v>34</v>
      </c>
      <c r="F33" s="85"/>
      <c r="G33" s="85"/>
      <c r="H33" s="85"/>
      <c r="I33" s="85"/>
      <c r="J33" s="85"/>
      <c r="K33" s="85"/>
      <c r="L33" s="85"/>
      <c r="M33" s="85"/>
      <c r="N33" s="85"/>
      <c r="O33" s="85"/>
      <c r="P33" s="85"/>
      <c r="Q33" s="85"/>
      <c r="R33" s="86"/>
      <c r="S33" s="294" t="s">
        <v>81</v>
      </c>
      <c r="T33" s="292"/>
      <c r="U33" s="292"/>
      <c r="V33" s="293"/>
      <c r="W33" s="66"/>
      <c r="X33" s="2"/>
      <c r="Y33" s="3"/>
      <c r="Z33" s="3"/>
      <c r="AA33" s="199"/>
      <c r="AB33" s="66"/>
      <c r="AC33" s="66"/>
      <c r="AD33" s="91" t="s">
        <v>35</v>
      </c>
      <c r="AE33" s="91" t="s">
        <v>51</v>
      </c>
      <c r="AF33" s="112" t="s">
        <v>180</v>
      </c>
      <c r="AG33" s="112" t="s">
        <v>181</v>
      </c>
      <c r="AH33" s="91" t="s">
        <v>1</v>
      </c>
    </row>
    <row r="34" spans="1:34">
      <c r="A34" s="69" t="s">
        <v>46</v>
      </c>
      <c r="B34" s="68" t="s">
        <v>43</v>
      </c>
      <c r="C34" s="69" t="s">
        <v>49</v>
      </c>
      <c r="D34" s="69" t="s">
        <v>17</v>
      </c>
      <c r="E34" s="240"/>
      <c r="F34" s="179"/>
      <c r="G34" s="179"/>
      <c r="H34" s="179"/>
      <c r="I34" s="179"/>
      <c r="J34" s="179"/>
      <c r="K34" s="179"/>
      <c r="L34" s="179"/>
      <c r="M34" s="179"/>
      <c r="N34" s="179"/>
      <c r="O34" s="179"/>
      <c r="P34" s="179"/>
      <c r="Q34" s="179"/>
      <c r="R34" s="88"/>
      <c r="S34" s="69" t="s">
        <v>2</v>
      </c>
      <c r="T34" s="69" t="s">
        <v>32</v>
      </c>
      <c r="U34" s="69" t="s">
        <v>25</v>
      </c>
      <c r="V34" s="59" t="s">
        <v>104</v>
      </c>
      <c r="W34" s="66"/>
      <c r="X34" s="2"/>
      <c r="Y34" s="3"/>
      <c r="Z34" s="3"/>
      <c r="AA34" s="199"/>
      <c r="AB34" s="66"/>
      <c r="AC34" s="66"/>
      <c r="AD34" s="236" t="s">
        <v>52</v>
      </c>
      <c r="AE34" s="236" t="s">
        <v>52</v>
      </c>
      <c r="AF34" s="72" t="s">
        <v>52</v>
      </c>
      <c r="AG34" s="72" t="s">
        <v>52</v>
      </c>
      <c r="AH34" s="236" t="s">
        <v>53</v>
      </c>
    </row>
    <row r="35" spans="1:34" ht="13.5" thickBot="1">
      <c r="A35" s="258">
        <v>1</v>
      </c>
      <c r="B35" s="289" t="str">
        <f>DenStatus!C24</f>
        <v>Adventures in Coins</v>
      </c>
      <c r="C35" s="285">
        <v>5</v>
      </c>
      <c r="D35" s="285">
        <v>7</v>
      </c>
      <c r="E35" s="69">
        <v>1</v>
      </c>
      <c r="F35" s="69">
        <v>2</v>
      </c>
      <c r="G35" s="69">
        <v>3</v>
      </c>
      <c r="H35" s="69">
        <v>4</v>
      </c>
      <c r="I35" s="69">
        <v>5</v>
      </c>
      <c r="J35" s="69">
        <v>6</v>
      </c>
      <c r="K35" s="69">
        <v>7</v>
      </c>
      <c r="L35" s="180"/>
      <c r="M35" s="181"/>
      <c r="N35" s="181"/>
      <c r="O35" s="181"/>
      <c r="P35" s="181"/>
      <c r="Q35" s="181"/>
      <c r="R35" s="182"/>
      <c r="S35" s="258">
        <f>COUNTA(E36:R36)</f>
        <v>0</v>
      </c>
      <c r="T35" s="258">
        <f>IF(SUM(AD35:AG36)&gt;=AH35,1,0)</f>
        <v>0</v>
      </c>
      <c r="U35" s="277"/>
      <c r="V35" s="279"/>
      <c r="W35" s="66"/>
      <c r="X35" s="2"/>
      <c r="Y35" s="3"/>
      <c r="Z35" s="3"/>
      <c r="AA35" s="199"/>
      <c r="AB35" s="66"/>
      <c r="AC35" s="66"/>
      <c r="AD35" s="264">
        <f>IF(COUNTA(E36:H36)&gt;=4,1,0)</f>
        <v>0</v>
      </c>
      <c r="AE35" s="267">
        <f>IF(COUNTA(I36:K36)&gt;=1,1,0)</f>
        <v>0</v>
      </c>
      <c r="AF35" s="267"/>
      <c r="AG35" s="267"/>
      <c r="AH35" s="264">
        <v>2</v>
      </c>
    </row>
    <row r="36" spans="1:34" ht="13.5" thickBot="1">
      <c r="A36" s="276"/>
      <c r="B36" s="290"/>
      <c r="C36" s="257"/>
      <c r="D36" s="257"/>
      <c r="E36" s="208"/>
      <c r="F36" s="208"/>
      <c r="G36" s="208"/>
      <c r="H36" s="208"/>
      <c r="I36" s="208"/>
      <c r="J36" s="208"/>
      <c r="K36" s="208"/>
      <c r="L36" s="209"/>
      <c r="M36" s="210"/>
      <c r="N36" s="213"/>
      <c r="O36" s="213"/>
      <c r="P36" s="213"/>
      <c r="Q36" s="210"/>
      <c r="R36" s="211"/>
      <c r="S36" s="276"/>
      <c r="T36" s="276"/>
      <c r="U36" s="278"/>
      <c r="V36" s="280"/>
      <c r="W36" s="66"/>
      <c r="X36" s="2"/>
      <c r="Y36" s="3"/>
      <c r="Z36" s="3"/>
      <c r="AA36" s="199"/>
      <c r="AB36" s="66"/>
      <c r="AC36" s="66"/>
      <c r="AD36" s="263"/>
      <c r="AE36" s="263"/>
      <c r="AF36" s="263"/>
      <c r="AG36" s="263"/>
      <c r="AH36" s="263"/>
    </row>
    <row r="37" spans="1:34" ht="13.5" thickBot="1">
      <c r="A37" s="259">
        <f>A35+1</f>
        <v>2</v>
      </c>
      <c r="B37" s="287" t="str">
        <f>DenStatus!C25</f>
        <v>Air of the Wolf</v>
      </c>
      <c r="C37" s="260">
        <v>4</v>
      </c>
      <c r="D37" s="260">
        <v>9</v>
      </c>
      <c r="E37" s="204" t="s">
        <v>166</v>
      </c>
      <c r="F37" s="204" t="s">
        <v>167</v>
      </c>
      <c r="G37" s="204" t="s">
        <v>174</v>
      </c>
      <c r="H37" s="204" t="s">
        <v>175</v>
      </c>
      <c r="I37" s="204" t="s">
        <v>168</v>
      </c>
      <c r="J37" s="204" t="s">
        <v>169</v>
      </c>
      <c r="K37" s="204" t="s">
        <v>170</v>
      </c>
      <c r="L37" s="204" t="s">
        <v>171</v>
      </c>
      <c r="M37" s="204" t="s">
        <v>179</v>
      </c>
      <c r="N37" s="215"/>
      <c r="O37" s="216"/>
      <c r="P37" s="216"/>
      <c r="Q37" s="206"/>
      <c r="R37" s="207"/>
      <c r="S37" s="259">
        <f>COUNTA(E38:R38)</f>
        <v>0</v>
      </c>
      <c r="T37" s="259">
        <f>IF(SUM(AD37:AG38)&gt;=AH37,1,0)</f>
        <v>0</v>
      </c>
      <c r="U37" s="272"/>
      <c r="V37" s="272"/>
      <c r="W37" s="66"/>
      <c r="X37" s="2"/>
      <c r="Y37" s="3"/>
      <c r="Z37" s="3"/>
      <c r="AA37" s="199"/>
      <c r="AB37" s="66"/>
      <c r="AC37" s="66"/>
      <c r="AD37" s="265">
        <f>IF(COUNTA(E38:H38)&gt;=2,1,0)</f>
        <v>0</v>
      </c>
      <c r="AE37" s="262">
        <f>IF(COUNTA(I38:M38)&gt;=2,1,0)</f>
        <v>0</v>
      </c>
      <c r="AF37" s="262"/>
      <c r="AG37" s="262"/>
      <c r="AH37" s="265">
        <v>2</v>
      </c>
    </row>
    <row r="38" spans="1:34" ht="13.5" thickBot="1">
      <c r="A38" s="276"/>
      <c r="B38" s="288"/>
      <c r="C38" s="276"/>
      <c r="D38" s="276"/>
      <c r="E38" s="208"/>
      <c r="F38" s="208"/>
      <c r="G38" s="208"/>
      <c r="H38" s="208"/>
      <c r="I38" s="208"/>
      <c r="J38" s="208"/>
      <c r="K38" s="208"/>
      <c r="L38" s="208"/>
      <c r="M38" s="208"/>
      <c r="N38" s="209"/>
      <c r="O38" s="210"/>
      <c r="P38" s="210"/>
      <c r="Q38" s="210"/>
      <c r="R38" s="211"/>
      <c r="S38" s="276"/>
      <c r="T38" s="276"/>
      <c r="U38" s="273"/>
      <c r="V38" s="273"/>
      <c r="W38" s="66"/>
      <c r="X38" s="2"/>
      <c r="Y38" s="3"/>
      <c r="Z38" s="3"/>
      <c r="AA38" s="199"/>
      <c r="AB38" s="66"/>
      <c r="AC38" s="66"/>
      <c r="AD38" s="263"/>
      <c r="AE38" s="263"/>
      <c r="AF38" s="263"/>
      <c r="AG38" s="263"/>
      <c r="AH38" s="263"/>
    </row>
    <row r="39" spans="1:34" ht="13.5" thickBot="1">
      <c r="A39" s="259">
        <f>A37+1</f>
        <v>3</v>
      </c>
      <c r="B39" s="287" t="str">
        <f>DenStatus!C26</f>
        <v>Code of the Wolf</v>
      </c>
      <c r="C39" s="260">
        <v>5</v>
      </c>
      <c r="D39" s="260">
        <v>14</v>
      </c>
      <c r="E39" s="204" t="s">
        <v>166</v>
      </c>
      <c r="F39" s="204" t="s">
        <v>167</v>
      </c>
      <c r="G39" s="204" t="s">
        <v>174</v>
      </c>
      <c r="H39" s="204" t="s">
        <v>175</v>
      </c>
      <c r="I39" s="204" t="s">
        <v>176</v>
      </c>
      <c r="J39" s="204" t="s">
        <v>168</v>
      </c>
      <c r="K39" s="204" t="s">
        <v>169</v>
      </c>
      <c r="L39" s="204" t="s">
        <v>170</v>
      </c>
      <c r="M39" s="204" t="s">
        <v>162</v>
      </c>
      <c r="N39" s="204" t="s">
        <v>163</v>
      </c>
      <c r="O39" s="204" t="s">
        <v>177</v>
      </c>
      <c r="P39" s="204" t="s">
        <v>164</v>
      </c>
      <c r="Q39" s="204" t="s">
        <v>165</v>
      </c>
      <c r="R39" s="204" t="s">
        <v>178</v>
      </c>
      <c r="S39" s="259">
        <f>COUNTA(E40:R40)</f>
        <v>0</v>
      </c>
      <c r="T39" s="259">
        <f>IF(SUM(AD39:AG40)&gt;=AH39,1,0)</f>
        <v>0</v>
      </c>
      <c r="U39" s="272"/>
      <c r="V39" s="272"/>
      <c r="W39" s="66"/>
      <c r="X39" s="2"/>
      <c r="Y39" s="3"/>
      <c r="Z39" s="3"/>
      <c r="AA39" s="199"/>
      <c r="AB39" s="66"/>
      <c r="AC39" s="66"/>
      <c r="AD39" s="265">
        <f>IF(COUNTA(E40:I40)&gt;=2,1,0)</f>
        <v>0</v>
      </c>
      <c r="AE39" s="265">
        <f>IF(COUNTA(J40:L40)&gt;=1,1,0)</f>
        <v>0</v>
      </c>
      <c r="AF39" s="265">
        <f>IF(COUNTA(M40:O40)&gt;=1,1,0)</f>
        <v>0</v>
      </c>
      <c r="AG39" s="265">
        <f>IF(COUNTA(P40:R40)&gt;=1,1,0)</f>
        <v>0</v>
      </c>
      <c r="AH39" s="265">
        <v>4</v>
      </c>
    </row>
    <row r="40" spans="1:34" ht="13.5" thickBot="1">
      <c r="A40" s="276"/>
      <c r="B40" s="288"/>
      <c r="C40" s="276"/>
      <c r="D40" s="276"/>
      <c r="E40" s="208"/>
      <c r="F40" s="208"/>
      <c r="G40" s="208"/>
      <c r="H40" s="208"/>
      <c r="I40" s="208"/>
      <c r="J40" s="208"/>
      <c r="K40" s="208"/>
      <c r="L40" s="208"/>
      <c r="M40" s="208"/>
      <c r="N40" s="208"/>
      <c r="O40" s="208"/>
      <c r="P40" s="208"/>
      <c r="Q40" s="208"/>
      <c r="R40" s="208"/>
      <c r="S40" s="276"/>
      <c r="T40" s="276"/>
      <c r="U40" s="273"/>
      <c r="V40" s="273"/>
      <c r="W40" s="66"/>
      <c r="X40" s="2"/>
      <c r="Y40" s="3"/>
      <c r="Z40" s="3"/>
      <c r="AA40" s="199"/>
      <c r="AB40" s="66"/>
      <c r="AC40" s="66"/>
      <c r="AD40" s="263"/>
      <c r="AE40" s="263"/>
      <c r="AF40" s="263"/>
      <c r="AG40" s="263"/>
      <c r="AH40" s="263"/>
    </row>
    <row r="41" spans="1:34" ht="13.5" thickBot="1">
      <c r="A41" s="259">
        <f>A39+1</f>
        <v>4</v>
      </c>
      <c r="B41" s="287" t="str">
        <f>DenStatus!C27</f>
        <v>Collections &amp; Hobbies</v>
      </c>
      <c r="C41" s="260">
        <v>4</v>
      </c>
      <c r="D41" s="260">
        <v>6</v>
      </c>
      <c r="E41" s="204">
        <v>1</v>
      </c>
      <c r="F41" s="204">
        <v>2</v>
      </c>
      <c r="G41" s="204" t="s">
        <v>162</v>
      </c>
      <c r="H41" s="204" t="s">
        <v>163</v>
      </c>
      <c r="I41" s="204" t="s">
        <v>164</v>
      </c>
      <c r="J41" s="204" t="s">
        <v>165</v>
      </c>
      <c r="K41" s="205"/>
      <c r="L41" s="206"/>
      <c r="M41" s="206"/>
      <c r="N41" s="206"/>
      <c r="O41" s="206"/>
      <c r="P41" s="206"/>
      <c r="Q41" s="206"/>
      <c r="R41" s="207"/>
      <c r="S41" s="259">
        <f>COUNTA(E42:R42)</f>
        <v>0</v>
      </c>
      <c r="T41" s="259">
        <f>IF(SUM(AD41:AG42)&gt;=AH41,1,0)</f>
        <v>0</v>
      </c>
      <c r="U41" s="272"/>
      <c r="V41" s="272"/>
      <c r="W41" s="66"/>
      <c r="X41" s="2"/>
      <c r="Y41" s="3"/>
      <c r="Z41" s="3"/>
      <c r="AA41" s="199"/>
      <c r="AB41" s="66"/>
      <c r="AC41" s="66"/>
      <c r="AD41" s="265">
        <f>IF(COUNTA(E42:F42)&gt;=2,1,0)</f>
        <v>0</v>
      </c>
      <c r="AE41" s="262">
        <f>IF(COUNTA(G42:H42)&gt;=1,1,0)</f>
        <v>0</v>
      </c>
      <c r="AF41" s="262">
        <f>IF(COUNTA(I42:J42)&gt;=1,1,0)</f>
        <v>0</v>
      </c>
      <c r="AG41" s="262"/>
      <c r="AH41" s="265">
        <v>3</v>
      </c>
    </row>
    <row r="42" spans="1:34" ht="13.5" thickBot="1">
      <c r="A42" s="276"/>
      <c r="B42" s="288"/>
      <c r="C42" s="276"/>
      <c r="D42" s="276"/>
      <c r="E42" s="208"/>
      <c r="F42" s="208"/>
      <c r="G42" s="208"/>
      <c r="H42" s="208"/>
      <c r="I42" s="208"/>
      <c r="J42" s="208"/>
      <c r="K42" s="209"/>
      <c r="L42" s="210"/>
      <c r="M42" s="210"/>
      <c r="N42" s="210"/>
      <c r="O42" s="210"/>
      <c r="P42" s="210"/>
      <c r="Q42" s="210"/>
      <c r="R42" s="211"/>
      <c r="S42" s="276"/>
      <c r="T42" s="276"/>
      <c r="U42" s="273"/>
      <c r="V42" s="273"/>
      <c r="W42" s="66"/>
      <c r="X42" s="2"/>
      <c r="Y42" s="3"/>
      <c r="Z42" s="3"/>
      <c r="AA42" s="199"/>
      <c r="AB42" s="66"/>
      <c r="AC42" s="66"/>
      <c r="AD42" s="263"/>
      <c r="AE42" s="263"/>
      <c r="AF42" s="263"/>
      <c r="AG42" s="263"/>
      <c r="AH42" s="263"/>
    </row>
    <row r="43" spans="1:34" ht="13.5" thickBot="1">
      <c r="A43" s="259">
        <f>A41+1</f>
        <v>5</v>
      </c>
      <c r="B43" s="287" t="str">
        <f>DenStatus!C28</f>
        <v>Cubs Who Care</v>
      </c>
      <c r="C43" s="286" t="s">
        <v>210</v>
      </c>
      <c r="D43" s="260">
        <v>13</v>
      </c>
      <c r="E43" s="203">
        <v>1</v>
      </c>
      <c r="F43" s="204">
        <v>2</v>
      </c>
      <c r="G43" s="204">
        <v>3</v>
      </c>
      <c r="H43" s="204" t="s">
        <v>164</v>
      </c>
      <c r="I43" s="204" t="s">
        <v>165</v>
      </c>
      <c r="J43" s="204" t="s">
        <v>178</v>
      </c>
      <c r="K43" s="204" t="s">
        <v>207</v>
      </c>
      <c r="L43" s="204" t="s">
        <v>208</v>
      </c>
      <c r="M43" s="204" t="s">
        <v>209</v>
      </c>
      <c r="N43" s="204">
        <v>5</v>
      </c>
      <c r="O43" s="204">
        <v>6</v>
      </c>
      <c r="P43" s="204">
        <v>7</v>
      </c>
      <c r="Q43" s="204">
        <v>8</v>
      </c>
      <c r="R43" s="207"/>
      <c r="S43" s="259">
        <f>COUNTA(E44:R44)</f>
        <v>0</v>
      </c>
      <c r="T43" s="259">
        <f>IF(SUM(AD43:AG44)&gt;=AH43,1,0)</f>
        <v>0</v>
      </c>
      <c r="U43" s="272"/>
      <c r="V43" s="272"/>
      <c r="W43" s="66"/>
      <c r="X43" s="2"/>
      <c r="Y43" s="3"/>
      <c r="Z43" s="3"/>
      <c r="AA43" s="199"/>
      <c r="AB43" s="66"/>
      <c r="AC43" s="66"/>
      <c r="AD43" s="265">
        <f>COUNTA(E44:G44)</f>
        <v>0</v>
      </c>
      <c r="AE43" s="265">
        <f>IF(COUNTA(H44:M44)&gt;=3,1,0)</f>
        <v>0</v>
      </c>
      <c r="AF43" s="262">
        <f>COUNTA(N44:Q44)</f>
        <v>0</v>
      </c>
      <c r="AG43" s="262"/>
      <c r="AH43" s="265">
        <v>4</v>
      </c>
    </row>
    <row r="44" spans="1:34" ht="13.5" thickBot="1">
      <c r="A44" s="276"/>
      <c r="B44" s="288"/>
      <c r="C44" s="276"/>
      <c r="D44" s="276"/>
      <c r="E44" s="208"/>
      <c r="F44" s="208"/>
      <c r="G44" s="208"/>
      <c r="H44" s="208"/>
      <c r="I44" s="208"/>
      <c r="J44" s="208"/>
      <c r="K44" s="208"/>
      <c r="L44" s="208"/>
      <c r="M44" s="208"/>
      <c r="N44" s="208"/>
      <c r="O44" s="208"/>
      <c r="P44" s="208"/>
      <c r="Q44" s="208"/>
      <c r="R44" s="211"/>
      <c r="S44" s="276"/>
      <c r="T44" s="276"/>
      <c r="U44" s="273"/>
      <c r="V44" s="273"/>
      <c r="W44" s="66"/>
      <c r="X44" s="2"/>
      <c r="Y44" s="3"/>
      <c r="Z44" s="3"/>
      <c r="AA44" s="199"/>
      <c r="AB44" s="66"/>
      <c r="AC44" s="66"/>
      <c r="AD44" s="263"/>
      <c r="AE44" s="263"/>
      <c r="AF44" s="263"/>
      <c r="AG44" s="263"/>
      <c r="AH44" s="263"/>
    </row>
    <row r="45" spans="1:34" ht="13.5" thickBot="1">
      <c r="A45" s="259">
        <f>A43+1</f>
        <v>6</v>
      </c>
      <c r="B45" s="287" t="str">
        <f>DenStatus!C29</f>
        <v>Digging in the Past</v>
      </c>
      <c r="C45" s="260">
        <v>4</v>
      </c>
      <c r="D45" s="260">
        <v>5</v>
      </c>
      <c r="E45" s="204">
        <v>1</v>
      </c>
      <c r="F45" s="204">
        <v>2</v>
      </c>
      <c r="G45" s="204" t="s">
        <v>162</v>
      </c>
      <c r="H45" s="204" t="s">
        <v>163</v>
      </c>
      <c r="I45" s="204">
        <v>4</v>
      </c>
      <c r="J45" s="205"/>
      <c r="K45" s="206"/>
      <c r="L45" s="206"/>
      <c r="M45" s="206"/>
      <c r="N45" s="206"/>
      <c r="O45" s="206"/>
      <c r="P45" s="206"/>
      <c r="Q45" s="206"/>
      <c r="R45" s="207"/>
      <c r="S45" s="259">
        <f>COUNTA(E46:R46)</f>
        <v>0</v>
      </c>
      <c r="T45" s="259">
        <f>IF(SUM(AD45:AG46)&gt;=AH45,1,0)</f>
        <v>0</v>
      </c>
      <c r="U45" s="274"/>
      <c r="V45" s="274"/>
      <c r="W45" s="66"/>
      <c r="X45" s="2"/>
      <c r="Y45" s="3"/>
      <c r="Z45" s="3"/>
      <c r="AA45" s="199"/>
      <c r="AB45" s="66"/>
      <c r="AC45" s="66"/>
      <c r="AD45" s="265">
        <f>IF(COUNTA(E46:F46)&gt;=2,1,0)</f>
        <v>0</v>
      </c>
      <c r="AE45" s="262">
        <f>IF(COUNTA(G46:H46)&gt;=1,1,0)</f>
        <v>0</v>
      </c>
      <c r="AF45" s="266">
        <f>IF(COUNTA(I46)&gt;=1,1,0)</f>
        <v>0</v>
      </c>
      <c r="AG45" s="262"/>
      <c r="AH45" s="265">
        <v>3</v>
      </c>
    </row>
    <row r="46" spans="1:34" ht="13.5" thickBot="1">
      <c r="A46" s="276"/>
      <c r="B46" s="288"/>
      <c r="C46" s="276"/>
      <c r="D46" s="276"/>
      <c r="E46" s="208"/>
      <c r="F46" s="208"/>
      <c r="G46" s="208"/>
      <c r="H46" s="208"/>
      <c r="I46" s="208"/>
      <c r="J46" s="209"/>
      <c r="K46" s="210"/>
      <c r="L46" s="210"/>
      <c r="M46" s="210"/>
      <c r="N46" s="210"/>
      <c r="O46" s="210"/>
      <c r="P46" s="210"/>
      <c r="Q46" s="210"/>
      <c r="R46" s="211"/>
      <c r="S46" s="276"/>
      <c r="T46" s="276"/>
      <c r="U46" s="273"/>
      <c r="V46" s="273"/>
      <c r="W46" s="66"/>
      <c r="X46" s="2"/>
      <c r="Y46" s="3"/>
      <c r="Z46" s="3"/>
      <c r="AA46" s="199"/>
      <c r="AB46" s="66"/>
      <c r="AC46" s="66"/>
      <c r="AD46" s="263"/>
      <c r="AE46" s="263"/>
      <c r="AF46" s="263"/>
      <c r="AG46" s="263"/>
      <c r="AH46" s="263"/>
    </row>
    <row r="47" spans="1:34" ht="13.5" thickBot="1">
      <c r="A47" s="259">
        <f>A45+1</f>
        <v>7</v>
      </c>
      <c r="B47" s="287" t="str">
        <f>DenStatus!C30</f>
        <v>Finding Your Way</v>
      </c>
      <c r="C47" s="260">
        <v>6</v>
      </c>
      <c r="D47" s="260">
        <v>6</v>
      </c>
      <c r="E47" s="204" t="s">
        <v>166</v>
      </c>
      <c r="F47" s="204" t="s">
        <v>167</v>
      </c>
      <c r="G47" s="204" t="s">
        <v>168</v>
      </c>
      <c r="H47" s="204" t="s">
        <v>169</v>
      </c>
      <c r="I47" s="204">
        <v>3</v>
      </c>
      <c r="J47" s="203">
        <v>4</v>
      </c>
      <c r="K47" s="205"/>
      <c r="L47" s="206"/>
      <c r="M47" s="206"/>
      <c r="N47" s="206"/>
      <c r="O47" s="206"/>
      <c r="P47" s="206"/>
      <c r="Q47" s="206"/>
      <c r="R47" s="207"/>
      <c r="S47" s="259">
        <f>COUNTA(E48:R48)</f>
        <v>0</v>
      </c>
      <c r="T47" s="259">
        <f>IF(SUM(AD47:AG48)&gt;=AH47,1,0)</f>
        <v>0</v>
      </c>
      <c r="U47" s="272"/>
      <c r="V47" s="272"/>
      <c r="W47" s="66"/>
      <c r="X47" s="2"/>
      <c r="Y47" s="3"/>
      <c r="Z47" s="3"/>
      <c r="AA47" s="199"/>
      <c r="AB47" s="66"/>
      <c r="AC47" s="66"/>
      <c r="AD47" s="265">
        <f>IF(COUNTA(E48:J48)&gt;=6,1,0)</f>
        <v>0</v>
      </c>
      <c r="AE47" s="262"/>
      <c r="AF47" s="262"/>
      <c r="AG47" s="262"/>
      <c r="AH47" s="265">
        <v>1</v>
      </c>
    </row>
    <row r="48" spans="1:34" ht="13.5" thickBot="1">
      <c r="A48" s="276"/>
      <c r="B48" s="288"/>
      <c r="C48" s="276"/>
      <c r="D48" s="276"/>
      <c r="E48" s="208"/>
      <c r="F48" s="208"/>
      <c r="G48" s="208"/>
      <c r="H48" s="208"/>
      <c r="I48" s="208"/>
      <c r="J48" s="208"/>
      <c r="K48" s="209"/>
      <c r="L48" s="210"/>
      <c r="M48" s="210"/>
      <c r="N48" s="210"/>
      <c r="O48" s="210"/>
      <c r="P48" s="210"/>
      <c r="Q48" s="210"/>
      <c r="R48" s="211"/>
      <c r="S48" s="276"/>
      <c r="T48" s="276"/>
      <c r="U48" s="273"/>
      <c r="V48" s="273"/>
      <c r="W48" s="66"/>
      <c r="X48" s="2"/>
      <c r="Y48" s="3"/>
      <c r="Z48" s="3"/>
      <c r="AA48" s="199"/>
      <c r="AB48" s="66"/>
      <c r="AC48" s="66"/>
      <c r="AD48" s="263"/>
      <c r="AE48" s="263"/>
      <c r="AF48" s="263"/>
      <c r="AG48" s="263"/>
      <c r="AH48" s="263"/>
    </row>
    <row r="49" spans="1:34" ht="13.5" thickBot="1">
      <c r="A49" s="259">
        <f>A47+1</f>
        <v>8</v>
      </c>
      <c r="B49" s="287" t="str">
        <f>DenStatus!C31</f>
        <v>Germs Alive!</v>
      </c>
      <c r="C49" s="260">
        <v>5</v>
      </c>
      <c r="D49" s="260">
        <v>6</v>
      </c>
      <c r="E49" s="203">
        <v>1</v>
      </c>
      <c r="F49" s="203">
        <v>2</v>
      </c>
      <c r="G49" s="203">
        <v>3</v>
      </c>
      <c r="H49" s="203">
        <v>4</v>
      </c>
      <c r="I49" s="203">
        <v>5</v>
      </c>
      <c r="J49" s="203">
        <v>6</v>
      </c>
      <c r="K49" s="205"/>
      <c r="L49" s="206"/>
      <c r="M49" s="206"/>
      <c r="N49" s="206"/>
      <c r="O49" s="206"/>
      <c r="P49" s="206"/>
      <c r="Q49" s="206"/>
      <c r="R49" s="207"/>
      <c r="S49" s="259">
        <f>COUNTA(E50:R50)</f>
        <v>0</v>
      </c>
      <c r="T49" s="259">
        <f>IF(SUM(AD49:AG50)&gt;=AH49,1,0)</f>
        <v>0</v>
      </c>
      <c r="U49" s="272"/>
      <c r="V49" s="272"/>
      <c r="W49" s="66"/>
      <c r="X49" s="2"/>
      <c r="Y49" s="3"/>
      <c r="Z49" s="3"/>
      <c r="AA49" s="199"/>
      <c r="AB49" s="66"/>
      <c r="AC49" s="66"/>
      <c r="AD49" s="265">
        <f>IF(COUNTA(E50:J50)&gt;=5,1,0)</f>
        <v>0</v>
      </c>
      <c r="AE49" s="262"/>
      <c r="AF49" s="262"/>
      <c r="AG49" s="262"/>
      <c r="AH49" s="265">
        <v>1</v>
      </c>
    </row>
    <row r="50" spans="1:34" ht="13.5" thickBot="1">
      <c r="A50" s="276"/>
      <c r="B50" s="288"/>
      <c r="C50" s="276"/>
      <c r="D50" s="276"/>
      <c r="E50" s="208"/>
      <c r="F50" s="208"/>
      <c r="G50" s="208"/>
      <c r="H50" s="208"/>
      <c r="I50" s="208"/>
      <c r="J50" s="208"/>
      <c r="K50" s="209"/>
      <c r="L50" s="210"/>
      <c r="M50" s="210"/>
      <c r="N50" s="210"/>
      <c r="O50" s="210"/>
      <c r="P50" s="210"/>
      <c r="Q50" s="210"/>
      <c r="R50" s="211"/>
      <c r="S50" s="276"/>
      <c r="T50" s="276"/>
      <c r="U50" s="273"/>
      <c r="V50" s="273"/>
      <c r="W50" s="66"/>
      <c r="X50" s="2"/>
      <c r="Y50" s="3"/>
      <c r="Z50" s="3"/>
      <c r="AA50" s="199"/>
      <c r="AB50" s="66"/>
      <c r="AC50" s="66"/>
      <c r="AD50" s="263"/>
      <c r="AE50" s="263"/>
      <c r="AF50" s="263"/>
      <c r="AG50" s="263"/>
      <c r="AH50" s="263"/>
    </row>
    <row r="51" spans="1:34" ht="13.5" thickBot="1">
      <c r="A51" s="259">
        <f>A49+1</f>
        <v>9</v>
      </c>
      <c r="B51" s="287" t="str">
        <f>DenStatus!C32</f>
        <v>Grow Something</v>
      </c>
      <c r="C51" s="260">
        <v>4</v>
      </c>
      <c r="D51" s="260">
        <v>6</v>
      </c>
      <c r="E51" s="203">
        <v>1</v>
      </c>
      <c r="F51" s="203">
        <v>2</v>
      </c>
      <c r="G51" s="203">
        <v>3</v>
      </c>
      <c r="H51" s="204" t="s">
        <v>164</v>
      </c>
      <c r="I51" s="204" t="s">
        <v>165</v>
      </c>
      <c r="J51" s="204" t="s">
        <v>178</v>
      </c>
      <c r="K51" s="205"/>
      <c r="L51" s="206"/>
      <c r="M51" s="206"/>
      <c r="N51" s="206"/>
      <c r="O51" s="206"/>
      <c r="P51" s="206"/>
      <c r="Q51" s="206"/>
      <c r="R51" s="207"/>
      <c r="S51" s="259">
        <f>COUNTA(E52:R52)</f>
        <v>0</v>
      </c>
      <c r="T51" s="259">
        <f>IF(SUM(AD51:AG52)&gt;=AH51,1,0)</f>
        <v>0</v>
      </c>
      <c r="U51" s="272"/>
      <c r="V51" s="272"/>
      <c r="W51" s="66"/>
      <c r="X51" s="2"/>
      <c r="Y51" s="3"/>
      <c r="Z51" s="3"/>
      <c r="AA51" s="199"/>
      <c r="AB51" s="66"/>
      <c r="AC51" s="66"/>
      <c r="AD51" s="265">
        <f>IF(COUNTA(E52:G52)&gt;=3,1,0)</f>
        <v>0</v>
      </c>
      <c r="AE51" s="275">
        <f>IF(COUNTA(H52:J52)&gt;=1,1,0)</f>
        <v>0</v>
      </c>
      <c r="AF51" s="262"/>
      <c r="AG51" s="262"/>
      <c r="AH51" s="265">
        <v>2</v>
      </c>
    </row>
    <row r="52" spans="1:34" ht="13.5" thickBot="1">
      <c r="A52" s="276"/>
      <c r="B52" s="288"/>
      <c r="C52" s="276"/>
      <c r="D52" s="276"/>
      <c r="E52" s="208"/>
      <c r="F52" s="208"/>
      <c r="G52" s="208"/>
      <c r="H52" s="208"/>
      <c r="I52" s="208"/>
      <c r="J52" s="208"/>
      <c r="K52" s="209"/>
      <c r="L52" s="210"/>
      <c r="M52" s="210"/>
      <c r="N52" s="210"/>
      <c r="O52" s="210"/>
      <c r="P52" s="210"/>
      <c r="Q52" s="210"/>
      <c r="R52" s="211"/>
      <c r="S52" s="276"/>
      <c r="T52" s="276"/>
      <c r="U52" s="273"/>
      <c r="V52" s="273"/>
      <c r="W52" s="66"/>
      <c r="X52" s="2"/>
      <c r="Y52" s="3"/>
      <c r="Z52" s="3"/>
      <c r="AA52" s="199"/>
      <c r="AB52" s="66"/>
      <c r="AC52" s="66"/>
      <c r="AD52" s="263"/>
      <c r="AE52" s="263"/>
      <c r="AF52" s="263"/>
      <c r="AG52" s="263"/>
      <c r="AH52" s="263"/>
    </row>
    <row r="53" spans="1:34" ht="13.5" thickBot="1">
      <c r="A53" s="259">
        <f>A51+1</f>
        <v>10</v>
      </c>
      <c r="B53" s="287" t="str">
        <f>DenStatus!C33</f>
        <v>Hometown Heroes</v>
      </c>
      <c r="C53" s="260">
        <v>4</v>
      </c>
      <c r="D53" s="260">
        <v>6</v>
      </c>
      <c r="E53" s="203">
        <v>1</v>
      </c>
      <c r="F53" s="203">
        <v>2</v>
      </c>
      <c r="G53" s="203">
        <v>3</v>
      </c>
      <c r="H53" s="204" t="s">
        <v>164</v>
      </c>
      <c r="I53" s="204" t="s">
        <v>165</v>
      </c>
      <c r="J53" s="204" t="s">
        <v>178</v>
      </c>
      <c r="K53" s="205"/>
      <c r="L53" s="206"/>
      <c r="M53" s="206"/>
      <c r="N53" s="206"/>
      <c r="O53" s="206"/>
      <c r="P53" s="206"/>
      <c r="Q53" s="206"/>
      <c r="R53" s="207"/>
      <c r="S53" s="259">
        <f>COUNTA(E54:R54)</f>
        <v>0</v>
      </c>
      <c r="T53" s="259">
        <f>IF(SUM(AD53:AG54)&gt;=AH53,1,0)</f>
        <v>0</v>
      </c>
      <c r="U53" s="272"/>
      <c r="V53" s="272"/>
      <c r="W53" s="66"/>
      <c r="X53" s="2"/>
      <c r="Y53" s="3"/>
      <c r="Z53" s="3"/>
      <c r="AA53" s="199"/>
      <c r="AB53" s="66"/>
      <c r="AC53" s="66"/>
      <c r="AD53" s="265">
        <f>IF(COUNTA(E54:G54)&gt;=3,1,0)</f>
        <v>0</v>
      </c>
      <c r="AE53" s="266">
        <f>IF(COUNTA(H54:J54)&gt;=1,1,0)</f>
        <v>0</v>
      </c>
      <c r="AF53" s="262"/>
      <c r="AG53" s="262"/>
      <c r="AH53" s="265">
        <v>2</v>
      </c>
    </row>
    <row r="54" spans="1:34" ht="13.5" thickBot="1">
      <c r="A54" s="276"/>
      <c r="B54" s="288"/>
      <c r="C54" s="276"/>
      <c r="D54" s="276"/>
      <c r="E54" s="208"/>
      <c r="F54" s="208"/>
      <c r="G54" s="208"/>
      <c r="H54" s="208"/>
      <c r="I54" s="208"/>
      <c r="J54" s="208"/>
      <c r="K54" s="209"/>
      <c r="L54" s="210"/>
      <c r="M54" s="210"/>
      <c r="N54" s="210"/>
      <c r="O54" s="210"/>
      <c r="P54" s="210"/>
      <c r="Q54" s="210"/>
      <c r="R54" s="211"/>
      <c r="S54" s="276"/>
      <c r="T54" s="276"/>
      <c r="U54" s="273"/>
      <c r="V54" s="273"/>
      <c r="W54" s="66"/>
      <c r="X54" s="2"/>
      <c r="Y54" s="3"/>
      <c r="Z54" s="3"/>
      <c r="AA54" s="199"/>
      <c r="AB54" s="66"/>
      <c r="AC54" s="66"/>
      <c r="AD54" s="263"/>
      <c r="AE54" s="263"/>
      <c r="AF54" s="263"/>
      <c r="AG54" s="263"/>
      <c r="AH54" s="263"/>
    </row>
    <row r="55" spans="1:34" ht="13.5" thickBot="1">
      <c r="A55" s="259">
        <v>11</v>
      </c>
      <c r="B55" s="287" t="str">
        <f>DenStatus!C34</f>
        <v>Motor Away</v>
      </c>
      <c r="C55" s="260">
        <v>4</v>
      </c>
      <c r="D55" s="260">
        <v>4</v>
      </c>
      <c r="E55" s="204" t="s">
        <v>166</v>
      </c>
      <c r="F55" s="204" t="s">
        <v>167</v>
      </c>
      <c r="G55" s="203">
        <v>2</v>
      </c>
      <c r="H55" s="203">
        <v>3</v>
      </c>
      <c r="I55" s="205"/>
      <c r="J55" s="206"/>
      <c r="K55" s="206"/>
      <c r="L55" s="206"/>
      <c r="M55" s="206"/>
      <c r="N55" s="206"/>
      <c r="O55" s="206"/>
      <c r="P55" s="206"/>
      <c r="Q55" s="206"/>
      <c r="R55" s="207"/>
      <c r="S55" s="259">
        <f>COUNTA(E56:R56)</f>
        <v>0</v>
      </c>
      <c r="T55" s="259">
        <f>IF(SUM(AD55:AG56)&gt;=AH55,1,0)</f>
        <v>0</v>
      </c>
      <c r="U55" s="272"/>
      <c r="V55" s="272"/>
      <c r="W55" s="66"/>
      <c r="X55" s="2"/>
      <c r="Y55" s="3"/>
      <c r="Z55" s="3"/>
      <c r="AA55" s="199"/>
      <c r="AB55" s="66"/>
      <c r="AC55" s="66"/>
      <c r="AD55" s="265">
        <f>IF(COUNTA(E56:H56)&gt;=4,1,0)</f>
        <v>0</v>
      </c>
      <c r="AE55" s="262"/>
      <c r="AF55" s="262"/>
      <c r="AG55" s="262"/>
      <c r="AH55" s="265">
        <v>1</v>
      </c>
    </row>
    <row r="56" spans="1:34" ht="13.5" thickBot="1">
      <c r="A56" s="276"/>
      <c r="B56" s="288"/>
      <c r="C56" s="276"/>
      <c r="D56" s="276"/>
      <c r="E56" s="208"/>
      <c r="F56" s="208"/>
      <c r="G56" s="208"/>
      <c r="H56" s="208"/>
      <c r="I56" s="209"/>
      <c r="J56" s="210"/>
      <c r="K56" s="210"/>
      <c r="L56" s="210"/>
      <c r="M56" s="210"/>
      <c r="N56" s="210"/>
      <c r="O56" s="210"/>
      <c r="P56" s="210"/>
      <c r="Q56" s="210"/>
      <c r="R56" s="211"/>
      <c r="S56" s="276"/>
      <c r="T56" s="276"/>
      <c r="U56" s="273"/>
      <c r="V56" s="273"/>
      <c r="W56" s="66"/>
      <c r="X56" s="2"/>
      <c r="Y56" s="3"/>
      <c r="Z56" s="3"/>
      <c r="AA56" s="199"/>
      <c r="AB56" s="66"/>
      <c r="AC56" s="66"/>
      <c r="AD56" s="263"/>
      <c r="AE56" s="263"/>
      <c r="AF56" s="263"/>
      <c r="AG56" s="263"/>
      <c r="AH56" s="263"/>
    </row>
    <row r="57" spans="1:34" ht="13.5" thickBot="1">
      <c r="A57" s="259">
        <v>12</v>
      </c>
      <c r="B57" s="287" t="str">
        <f>DenStatus!C35</f>
        <v>Paws of Skill</v>
      </c>
      <c r="C57" s="260">
        <v>4</v>
      </c>
      <c r="D57" s="260">
        <v>7</v>
      </c>
      <c r="E57" s="203">
        <v>1</v>
      </c>
      <c r="F57" s="203">
        <v>2</v>
      </c>
      <c r="G57" s="203">
        <v>3</v>
      </c>
      <c r="H57" s="203">
        <v>4</v>
      </c>
      <c r="I57" s="203">
        <v>5</v>
      </c>
      <c r="J57" s="203">
        <v>6</v>
      </c>
      <c r="K57" s="203">
        <v>7</v>
      </c>
      <c r="L57" s="205"/>
      <c r="M57" s="206"/>
      <c r="N57" s="206"/>
      <c r="O57" s="206"/>
      <c r="P57" s="206"/>
      <c r="Q57" s="206"/>
      <c r="R57" s="207"/>
      <c r="S57" s="259">
        <f>COUNTA(E58:R58)</f>
        <v>0</v>
      </c>
      <c r="T57" s="259">
        <f>IF(SUM(AD57:AG58)&gt;=AH57,1,0)</f>
        <v>0</v>
      </c>
      <c r="U57" s="272"/>
      <c r="V57" s="272"/>
      <c r="W57" s="66"/>
      <c r="X57" s="2"/>
      <c r="Y57" s="3"/>
      <c r="Z57" s="3"/>
      <c r="AA57" s="199"/>
      <c r="AB57" s="66"/>
      <c r="AC57" s="66"/>
      <c r="AD57" s="265">
        <f>IF(COUNTA(E58:H58)&gt;=4,1,0)</f>
        <v>0</v>
      </c>
      <c r="AE57" s="262"/>
      <c r="AF57" s="262"/>
      <c r="AG57" s="262"/>
      <c r="AH57" s="265">
        <v>1</v>
      </c>
    </row>
    <row r="58" spans="1:34" ht="13.5" thickBot="1">
      <c r="A58" s="276"/>
      <c r="B58" s="288"/>
      <c r="C58" s="276"/>
      <c r="D58" s="276"/>
      <c r="E58" s="208"/>
      <c r="F58" s="208"/>
      <c r="G58" s="208"/>
      <c r="H58" s="208"/>
      <c r="I58" s="208"/>
      <c r="J58" s="208"/>
      <c r="K58" s="208"/>
      <c r="L58" s="209"/>
      <c r="M58" s="210"/>
      <c r="N58" s="210"/>
      <c r="O58" s="210"/>
      <c r="P58" s="210"/>
      <c r="Q58" s="210"/>
      <c r="R58" s="211"/>
      <c r="S58" s="276"/>
      <c r="T58" s="276"/>
      <c r="U58" s="273"/>
      <c r="V58" s="273"/>
      <c r="W58" s="66"/>
      <c r="X58" s="2"/>
      <c r="Y58" s="3"/>
      <c r="Z58" s="3"/>
      <c r="AA58" s="199"/>
      <c r="AB58" s="66"/>
      <c r="AC58" s="66"/>
      <c r="AD58" s="263"/>
      <c r="AE58" s="263"/>
      <c r="AF58" s="263"/>
      <c r="AG58" s="263"/>
      <c r="AH58" s="263"/>
    </row>
    <row r="59" spans="1:34" ht="13.5" thickBot="1">
      <c r="A59" s="268">
        <v>13</v>
      </c>
      <c r="B59" s="283" t="str">
        <f>DenStatus!C36</f>
        <v>Spirit of the Water</v>
      </c>
      <c r="C59" s="281">
        <v>5</v>
      </c>
      <c r="D59" s="281">
        <v>5</v>
      </c>
      <c r="E59" s="197">
        <v>1</v>
      </c>
      <c r="F59" s="197">
        <v>2</v>
      </c>
      <c r="G59" s="197">
        <v>3</v>
      </c>
      <c r="H59" s="197">
        <v>4</v>
      </c>
      <c r="I59" s="197">
        <v>5</v>
      </c>
      <c r="J59" s="205"/>
      <c r="K59" s="78"/>
      <c r="L59" s="78"/>
      <c r="M59" s="78"/>
      <c r="N59" s="78"/>
      <c r="O59" s="78"/>
      <c r="P59" s="78"/>
      <c r="Q59" s="78"/>
      <c r="R59" s="202"/>
      <c r="S59" s="268">
        <f>COUNTA(E60:R60)</f>
        <v>0</v>
      </c>
      <c r="T59" s="268">
        <f>IF(SUM(AD59:AG60)&gt;=AH59,1,0)</f>
        <v>0</v>
      </c>
      <c r="U59" s="270"/>
      <c r="V59" s="270"/>
      <c r="W59" s="66"/>
      <c r="X59" s="2"/>
      <c r="Y59" s="3"/>
      <c r="Z59" s="3"/>
      <c r="AA59" s="199"/>
      <c r="AB59" s="66"/>
      <c r="AC59" s="66"/>
      <c r="AD59" s="265">
        <f>IF(COUNTA(E60:I60)&gt;=5,1,0)</f>
        <v>0</v>
      </c>
      <c r="AE59" s="262"/>
      <c r="AF59" s="262"/>
      <c r="AG59" s="262"/>
      <c r="AH59" s="265">
        <v>1</v>
      </c>
    </row>
    <row r="60" spans="1:34" ht="13.5" thickBot="1">
      <c r="A60" s="282"/>
      <c r="B60" s="284"/>
      <c r="C60" s="282"/>
      <c r="D60" s="269"/>
      <c r="E60" s="8"/>
      <c r="F60" s="8"/>
      <c r="G60" s="8"/>
      <c r="H60" s="8"/>
      <c r="I60" s="8"/>
      <c r="J60" s="183"/>
      <c r="K60" s="184"/>
      <c r="L60" s="184"/>
      <c r="M60" s="184"/>
      <c r="N60" s="184"/>
      <c r="O60" s="184"/>
      <c r="P60" s="184"/>
      <c r="Q60" s="184"/>
      <c r="R60" s="198"/>
      <c r="S60" s="269"/>
      <c r="T60" s="269"/>
      <c r="U60" s="271"/>
      <c r="V60" s="271"/>
      <c r="W60" s="66"/>
      <c r="X60" s="2"/>
      <c r="Y60" s="3"/>
      <c r="Z60" s="3"/>
      <c r="AA60" s="199"/>
      <c r="AB60" s="66"/>
      <c r="AC60" s="66"/>
      <c r="AD60" s="263"/>
      <c r="AE60" s="263"/>
      <c r="AF60" s="263"/>
      <c r="AG60" s="263"/>
      <c r="AH60" s="263"/>
    </row>
    <row r="61" spans="1:34" ht="13.5" thickTop="1">
      <c r="A61" s="66"/>
      <c r="B61" s="72" t="s">
        <v>91</v>
      </c>
      <c r="C61" s="73">
        <f>IF(SUM(T35:T60)&gt;=1,"X",0)</f>
        <v>0</v>
      </c>
      <c r="D61" s="227" t="s">
        <v>212</v>
      </c>
      <c r="E61" s="76"/>
      <c r="F61" s="76"/>
      <c r="G61" s="76"/>
      <c r="H61" s="76"/>
      <c r="I61" s="76"/>
      <c r="J61" s="76"/>
      <c r="K61" s="76"/>
      <c r="L61" s="76"/>
      <c r="M61" s="76"/>
      <c r="N61" s="76"/>
      <c r="O61" s="76"/>
      <c r="P61" s="76"/>
      <c r="Q61" s="76"/>
      <c r="R61" s="66"/>
      <c r="S61" s="66"/>
      <c r="T61" s="66"/>
      <c r="U61" s="200"/>
      <c r="V61" s="66"/>
      <c r="W61" s="66"/>
      <c r="X61" s="6"/>
      <c r="Y61" s="3"/>
      <c r="Z61" s="3"/>
      <c r="AA61" s="199"/>
      <c r="AB61" s="66"/>
      <c r="AC61" s="66"/>
      <c r="AD61" s="66"/>
      <c r="AE61" s="66"/>
      <c r="AF61" s="66"/>
      <c r="AG61" s="66"/>
      <c r="AH61" s="66"/>
    </row>
    <row r="62" spans="1:34">
      <c r="A62" s="66"/>
      <c r="B62" s="77"/>
      <c r="C62" s="78"/>
      <c r="D62" s="76"/>
      <c r="E62" s="76"/>
      <c r="F62" s="76"/>
      <c r="G62" s="76"/>
      <c r="H62" s="76"/>
      <c r="I62" s="76"/>
      <c r="J62" s="76"/>
      <c r="K62" s="76"/>
      <c r="L62" s="76"/>
      <c r="M62" s="76"/>
      <c r="N62" s="76"/>
      <c r="O62" s="76"/>
      <c r="P62" s="76"/>
      <c r="Q62" s="76"/>
      <c r="R62" s="66"/>
      <c r="S62" s="66"/>
      <c r="T62" s="66"/>
      <c r="U62" s="66"/>
      <c r="V62" s="66"/>
      <c r="W62" s="66"/>
      <c r="X62" s="2"/>
      <c r="Y62" s="3"/>
      <c r="Z62" s="3"/>
      <c r="AA62" s="199"/>
      <c r="AB62" s="66"/>
      <c r="AC62" s="66"/>
      <c r="AD62" s="237" t="s">
        <v>100</v>
      </c>
      <c r="AE62" s="232"/>
      <c r="AF62" s="232"/>
      <c r="AG62" s="232"/>
      <c r="AH62" s="218"/>
    </row>
    <row r="63" spans="1:34">
      <c r="A63" s="67" t="s">
        <v>107</v>
      </c>
      <c r="B63" s="66"/>
      <c r="C63" s="66"/>
      <c r="D63" s="66"/>
      <c r="E63" s="66"/>
      <c r="F63" s="66"/>
      <c r="G63" s="66"/>
      <c r="H63" s="66"/>
      <c r="I63" s="66"/>
      <c r="J63" s="66"/>
      <c r="K63" s="66"/>
      <c r="L63" s="66"/>
      <c r="M63" s="66"/>
      <c r="N63" s="66"/>
      <c r="O63" s="66"/>
      <c r="P63" s="66"/>
      <c r="Q63" s="66"/>
      <c r="R63" s="66"/>
      <c r="S63" s="66"/>
      <c r="T63" s="66"/>
      <c r="U63" s="66"/>
      <c r="V63" s="66"/>
      <c r="W63" s="66"/>
      <c r="X63" s="2"/>
      <c r="Y63" s="3"/>
      <c r="Z63" s="3"/>
      <c r="AA63" s="199"/>
      <c r="AB63" s="66"/>
      <c r="AC63" s="66"/>
      <c r="AD63" s="233" t="s">
        <v>27</v>
      </c>
      <c r="AE63" s="234"/>
      <c r="AF63" s="234"/>
      <c r="AG63" s="234"/>
      <c r="AH63" s="235"/>
    </row>
    <row r="64" spans="1:34">
      <c r="A64" s="68" t="s">
        <v>6</v>
      </c>
      <c r="B64" s="68"/>
      <c r="C64" s="68" t="s">
        <v>8</v>
      </c>
      <c r="D64" s="68"/>
      <c r="E64" s="195" t="s">
        <v>34</v>
      </c>
      <c r="F64" s="85"/>
      <c r="G64" s="85"/>
      <c r="H64" s="85"/>
      <c r="I64" s="85"/>
      <c r="J64" s="85"/>
      <c r="K64" s="85"/>
      <c r="L64" s="85"/>
      <c r="M64" s="85"/>
      <c r="N64" s="85"/>
      <c r="O64" s="85"/>
      <c r="P64" s="85"/>
      <c r="Q64" s="85"/>
      <c r="R64" s="86"/>
      <c r="S64" s="291" t="s">
        <v>5</v>
      </c>
      <c r="T64" s="292"/>
      <c r="U64" s="292"/>
      <c r="V64" s="293"/>
      <c r="W64" s="66"/>
      <c r="X64" s="2"/>
      <c r="Y64" s="3"/>
      <c r="Z64" s="3"/>
      <c r="AA64" s="199"/>
      <c r="AB64" s="66"/>
      <c r="AC64" s="66"/>
      <c r="AD64" s="91" t="s">
        <v>35</v>
      </c>
      <c r="AE64" s="91" t="s">
        <v>51</v>
      </c>
      <c r="AF64" s="112" t="s">
        <v>180</v>
      </c>
      <c r="AG64" s="112" t="s">
        <v>183</v>
      </c>
      <c r="AH64" s="91" t="s">
        <v>1</v>
      </c>
    </row>
    <row r="65" spans="1:34">
      <c r="A65" s="69" t="s">
        <v>46</v>
      </c>
      <c r="B65" s="68" t="s">
        <v>43</v>
      </c>
      <c r="C65" s="69" t="s">
        <v>49</v>
      </c>
      <c r="D65" s="70" t="s">
        <v>17</v>
      </c>
      <c r="E65" s="87">
        <v>1</v>
      </c>
      <c r="F65" s="240"/>
      <c r="G65" s="179"/>
      <c r="H65" s="179"/>
      <c r="I65" s="179"/>
      <c r="J65" s="179"/>
      <c r="K65" s="179"/>
      <c r="L65" s="179"/>
      <c r="M65" s="179"/>
      <c r="N65" s="179"/>
      <c r="O65" s="179"/>
      <c r="P65" s="179"/>
      <c r="Q65" s="179"/>
      <c r="R65" s="88"/>
      <c r="S65" s="69" t="s">
        <v>2</v>
      </c>
      <c r="T65" s="69" t="s">
        <v>32</v>
      </c>
      <c r="U65" s="69" t="s">
        <v>25</v>
      </c>
      <c r="V65" s="59" t="s">
        <v>104</v>
      </c>
      <c r="W65" s="66"/>
      <c r="X65" s="6"/>
      <c r="Y65" s="3"/>
      <c r="Z65" s="3"/>
      <c r="AA65" s="199"/>
      <c r="AB65" s="66"/>
      <c r="AC65" s="66"/>
      <c r="AD65" s="236" t="s">
        <v>52</v>
      </c>
      <c r="AE65" s="236" t="s">
        <v>52</v>
      </c>
      <c r="AF65" s="72" t="s">
        <v>52</v>
      </c>
      <c r="AG65" s="72" t="s">
        <v>52</v>
      </c>
      <c r="AH65" s="236" t="s">
        <v>53</v>
      </c>
    </row>
    <row r="66" spans="1:34">
      <c r="A66" s="69">
        <v>1</v>
      </c>
      <c r="B66" s="68" t="str">
        <f>DenStatus!C40</f>
        <v>Child Protection</v>
      </c>
      <c r="C66" s="69">
        <v>1</v>
      </c>
      <c r="D66" s="240">
        <v>1</v>
      </c>
      <c r="E66" s="7"/>
      <c r="F66" s="240"/>
      <c r="G66" s="179"/>
      <c r="H66" s="179"/>
      <c r="I66" s="179"/>
      <c r="J66" s="179"/>
      <c r="K66" s="179"/>
      <c r="L66" s="179"/>
      <c r="M66" s="179"/>
      <c r="N66" s="179"/>
      <c r="O66" s="179"/>
      <c r="P66" s="179"/>
      <c r="Q66" s="179"/>
      <c r="R66" s="88"/>
      <c r="S66" s="69">
        <f>COUNTA(E66:R66)</f>
        <v>0</v>
      </c>
      <c r="T66" s="69">
        <f>IF(SUM(AD66:AE66)&gt;=AH66,1,0)</f>
        <v>0</v>
      </c>
      <c r="U66" s="4"/>
      <c r="V66" s="4"/>
      <c r="W66" s="66"/>
      <c r="X66" s="2"/>
      <c r="Y66" s="3"/>
      <c r="Z66" s="3"/>
      <c r="AA66" s="199"/>
      <c r="AB66" s="66"/>
      <c r="AC66" s="66"/>
      <c r="AD66" s="225">
        <f>IF(S66&gt;=C66,1,0)</f>
        <v>0</v>
      </c>
      <c r="AE66" s="225"/>
      <c r="AF66" s="225"/>
      <c r="AG66" s="225"/>
      <c r="AH66" s="225">
        <v>1</v>
      </c>
    </row>
    <row r="67" spans="1:34" ht="13.5" thickBot="1">
      <c r="A67" s="69">
        <f>A66+1</f>
        <v>2</v>
      </c>
      <c r="B67" s="68" t="str">
        <f>DenStatus!C41</f>
        <v>Cyber Chip</v>
      </c>
      <c r="C67" s="69">
        <v>1</v>
      </c>
      <c r="D67" s="240">
        <v>1</v>
      </c>
      <c r="E67" s="8"/>
      <c r="F67" s="183"/>
      <c r="G67" s="184"/>
      <c r="H67" s="184"/>
      <c r="I67" s="184"/>
      <c r="J67" s="184"/>
      <c r="K67" s="184"/>
      <c r="L67" s="184"/>
      <c r="M67" s="184"/>
      <c r="N67" s="184"/>
      <c r="O67" s="184"/>
      <c r="P67" s="184"/>
      <c r="Q67" s="184"/>
      <c r="R67" s="198"/>
      <c r="S67" s="69">
        <f>COUNTA(E67:R67)</f>
        <v>0</v>
      </c>
      <c r="T67" s="69">
        <f>IF(SUM(AD67:AE67)&gt;=AH67,1,0)</f>
        <v>0</v>
      </c>
      <c r="U67" s="4"/>
      <c r="V67" s="4"/>
      <c r="W67" s="66"/>
      <c r="X67" s="2"/>
      <c r="Y67" s="3"/>
      <c r="Z67" s="3"/>
      <c r="AA67" s="199"/>
      <c r="AB67" s="66"/>
      <c r="AC67" s="66"/>
      <c r="AD67" s="225">
        <f>IF(S67&gt;=C67,1,0)</f>
        <v>0</v>
      </c>
      <c r="AE67" s="225"/>
      <c r="AF67" s="225"/>
      <c r="AG67" s="225"/>
      <c r="AH67" s="225">
        <v>1</v>
      </c>
    </row>
    <row r="68" spans="1:34" ht="13.5" thickTop="1">
      <c r="A68" s="218"/>
      <c r="B68" s="72" t="s">
        <v>108</v>
      </c>
      <c r="C68" s="73">
        <f>IF(SUM(T66:T67)&gt;=2,"X",0)</f>
        <v>0</v>
      </c>
      <c r="D68" s="227" t="s">
        <v>212</v>
      </c>
      <c r="E68" s="76"/>
      <c r="F68" s="75"/>
      <c r="G68" s="75"/>
      <c r="H68" s="75"/>
      <c r="I68" s="75"/>
      <c r="J68" s="75"/>
      <c r="K68" s="75"/>
      <c r="L68" s="75"/>
      <c r="M68" s="75"/>
      <c r="N68" s="75"/>
      <c r="O68" s="75"/>
      <c r="P68" s="75"/>
      <c r="Q68" s="75"/>
      <c r="R68" s="75"/>
      <c r="S68" s="75"/>
      <c r="T68" s="75"/>
      <c r="U68" s="5"/>
      <c r="V68" s="89"/>
      <c r="W68" s="66"/>
      <c r="X68" s="2"/>
      <c r="Y68" s="3"/>
      <c r="Z68" s="3"/>
      <c r="AA68" s="199"/>
      <c r="AB68" s="66"/>
      <c r="AC68" s="66"/>
      <c r="AD68" s="66"/>
      <c r="AE68" s="66"/>
      <c r="AF68" s="66"/>
      <c r="AG68" s="66"/>
      <c r="AH68" s="66"/>
    </row>
    <row r="69" spans="1:34">
      <c r="A69" s="66"/>
      <c r="B69" s="77"/>
      <c r="C69" s="78"/>
      <c r="D69" s="76"/>
      <c r="E69" s="76"/>
      <c r="F69" s="76"/>
      <c r="G69" s="76"/>
      <c r="H69" s="76"/>
      <c r="I69" s="76"/>
      <c r="J69" s="76"/>
      <c r="K69" s="76"/>
      <c r="L69" s="76"/>
      <c r="M69" s="76"/>
      <c r="N69" s="76"/>
      <c r="O69" s="76"/>
      <c r="P69" s="76"/>
      <c r="Q69" s="76"/>
      <c r="R69" s="66"/>
      <c r="S69" s="66"/>
      <c r="T69" s="66"/>
      <c r="U69" s="66"/>
      <c r="V69" s="66"/>
      <c r="W69" s="66"/>
      <c r="X69" s="6"/>
      <c r="Y69" s="3"/>
      <c r="Z69" s="3"/>
      <c r="AA69" s="199"/>
      <c r="AB69" s="66"/>
      <c r="AC69" s="66"/>
      <c r="AD69" s="237" t="s">
        <v>101</v>
      </c>
      <c r="AE69" s="232"/>
      <c r="AF69" s="232"/>
      <c r="AG69" s="232"/>
      <c r="AH69" s="218"/>
    </row>
    <row r="70" spans="1:34">
      <c r="A70" s="66"/>
      <c r="B70" s="58" t="s">
        <v>99</v>
      </c>
      <c r="C70" s="69">
        <f>IF(SUM(AD73:AD76)&gt;=SUM(AH73:AH76),"X",0)</f>
        <v>0</v>
      </c>
      <c r="D70" s="76"/>
      <c r="E70" s="76"/>
      <c r="F70" s="76"/>
      <c r="G70" s="76"/>
      <c r="H70" s="76"/>
      <c r="I70" s="76"/>
      <c r="J70" s="76"/>
      <c r="K70" s="76"/>
      <c r="L70" s="76"/>
      <c r="M70" s="76"/>
      <c r="N70" s="76"/>
      <c r="O70" s="76"/>
      <c r="P70" s="76"/>
      <c r="Q70" s="76"/>
      <c r="R70" s="66"/>
      <c r="S70" s="66"/>
      <c r="T70" s="66"/>
      <c r="U70" s="66"/>
      <c r="V70" s="66"/>
      <c r="W70" s="66"/>
      <c r="X70" s="6"/>
      <c r="Y70" s="3"/>
      <c r="Z70" s="3"/>
      <c r="AA70" s="199"/>
      <c r="AB70" s="66"/>
      <c r="AC70" s="66"/>
      <c r="AD70" s="233" t="s">
        <v>27</v>
      </c>
      <c r="AE70" s="234"/>
      <c r="AF70" s="234"/>
      <c r="AG70" s="234"/>
      <c r="AH70" s="235"/>
    </row>
    <row r="71" spans="1:34">
      <c r="A71" s="66"/>
      <c r="B71" s="77"/>
      <c r="C71" s="78"/>
      <c r="D71" s="76"/>
      <c r="E71" s="76"/>
      <c r="F71" s="76"/>
      <c r="G71" s="76"/>
      <c r="H71" s="76"/>
      <c r="I71" s="76"/>
      <c r="J71" s="76"/>
      <c r="K71" s="76"/>
      <c r="L71" s="76"/>
      <c r="M71" s="76"/>
      <c r="N71" s="76"/>
      <c r="O71" s="76"/>
      <c r="P71" s="76"/>
      <c r="Q71" s="76"/>
      <c r="R71" s="66"/>
      <c r="S71" s="66"/>
      <c r="T71" s="66"/>
      <c r="U71" s="66"/>
      <c r="V71" s="66"/>
      <c r="W71" s="66"/>
      <c r="X71" s="66"/>
      <c r="Y71" s="66"/>
      <c r="Z71" s="66"/>
      <c r="AA71" s="66"/>
      <c r="AB71" s="66"/>
      <c r="AC71" s="66"/>
      <c r="AD71" s="91" t="s">
        <v>35</v>
      </c>
      <c r="AE71" s="91" t="s">
        <v>51</v>
      </c>
      <c r="AF71" s="112" t="s">
        <v>180</v>
      </c>
      <c r="AG71" s="112" t="s">
        <v>183</v>
      </c>
      <c r="AH71" s="91" t="s">
        <v>1</v>
      </c>
    </row>
    <row r="72" spans="1:34">
      <c r="A72" s="66"/>
      <c r="B72" s="79"/>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236" t="s">
        <v>52</v>
      </c>
      <c r="AE72" s="236" t="s">
        <v>52</v>
      </c>
      <c r="AF72" s="72" t="s">
        <v>52</v>
      </c>
      <c r="AG72" s="72" t="s">
        <v>52</v>
      </c>
      <c r="AH72" s="236" t="s">
        <v>53</v>
      </c>
    </row>
    <row r="73" spans="1:34">
      <c r="A73" s="80"/>
      <c r="B73" s="81"/>
      <c r="C73" s="81"/>
      <c r="D73" s="81"/>
      <c r="E73" s="81"/>
      <c r="F73" s="81"/>
      <c r="G73" s="81"/>
      <c r="H73" s="81"/>
      <c r="I73" s="81"/>
      <c r="J73" s="81"/>
      <c r="K73" s="81"/>
      <c r="L73" s="81"/>
      <c r="M73" s="81"/>
      <c r="N73" s="81"/>
      <c r="O73" s="81"/>
      <c r="P73" s="81"/>
      <c r="Q73" s="66"/>
      <c r="R73" s="66"/>
      <c r="S73" s="66"/>
      <c r="T73" s="66"/>
      <c r="U73" s="66"/>
      <c r="V73" s="66"/>
      <c r="W73" s="66"/>
      <c r="X73" s="66"/>
      <c r="Y73" s="66"/>
      <c r="Z73" s="66"/>
      <c r="AA73" s="66"/>
      <c r="AB73" s="66"/>
      <c r="AC73" s="79" t="s">
        <v>18</v>
      </c>
      <c r="AD73" s="225">
        <f>IF(C13="X",1,0)</f>
        <v>0</v>
      </c>
      <c r="AE73" s="225"/>
      <c r="AF73" s="225"/>
      <c r="AG73" s="225"/>
      <c r="AH73" s="225">
        <v>1</v>
      </c>
    </row>
    <row r="74" spans="1:34">
      <c r="A74" s="81"/>
      <c r="B74" s="81"/>
      <c r="C74" s="81"/>
      <c r="D74" s="81"/>
      <c r="E74" s="81"/>
      <c r="F74" s="81"/>
      <c r="G74" s="81"/>
      <c r="H74" s="81"/>
      <c r="I74" s="81"/>
      <c r="J74" s="81"/>
      <c r="K74" s="81"/>
      <c r="L74" s="81"/>
      <c r="M74" s="81"/>
      <c r="N74" s="81"/>
      <c r="O74" s="81"/>
      <c r="P74" s="81"/>
      <c r="Q74" s="66"/>
      <c r="R74" s="66"/>
      <c r="S74" s="66"/>
      <c r="T74" s="66"/>
      <c r="U74" s="66"/>
      <c r="V74" s="66"/>
      <c r="W74" s="66"/>
      <c r="X74" s="66"/>
      <c r="Y74" s="66"/>
      <c r="Z74" s="66"/>
      <c r="AA74" s="66"/>
      <c r="AB74" s="66"/>
      <c r="AC74" s="79" t="s">
        <v>102</v>
      </c>
      <c r="AD74" s="225">
        <f>IF(C30="X",1,0)</f>
        <v>0</v>
      </c>
      <c r="AE74" s="225"/>
      <c r="AF74" s="225"/>
      <c r="AG74" s="225"/>
      <c r="AH74" s="225">
        <v>1</v>
      </c>
    </row>
    <row r="75" spans="1:34">
      <c r="A75" s="81"/>
      <c r="B75" s="81"/>
      <c r="C75" s="81"/>
      <c r="D75" s="81"/>
      <c r="E75" s="81"/>
      <c r="F75" s="81"/>
      <c r="G75" s="81"/>
      <c r="H75" s="81"/>
      <c r="I75" s="81"/>
      <c r="J75" s="81"/>
      <c r="K75" s="81"/>
      <c r="L75" s="81"/>
      <c r="M75" s="81"/>
      <c r="N75" s="81"/>
      <c r="O75" s="81"/>
      <c r="P75" s="81"/>
      <c r="Q75" s="66"/>
      <c r="R75" s="66"/>
      <c r="S75" s="66"/>
      <c r="T75" s="66"/>
      <c r="U75" s="66"/>
      <c r="V75" s="66"/>
      <c r="W75" s="66"/>
      <c r="X75" s="66"/>
      <c r="Y75" s="66"/>
      <c r="Z75" s="66"/>
      <c r="AA75" s="66"/>
      <c r="AB75" s="66"/>
      <c r="AC75" s="79" t="s">
        <v>103</v>
      </c>
      <c r="AD75" s="225">
        <f>IF(C61="X",1,0)</f>
        <v>0</v>
      </c>
      <c r="AE75" s="225"/>
      <c r="AF75" s="225"/>
      <c r="AG75" s="225"/>
      <c r="AH75" s="225">
        <v>1</v>
      </c>
    </row>
    <row r="76" spans="1:34">
      <c r="A76" s="81"/>
      <c r="B76" s="81"/>
      <c r="C76" s="78"/>
      <c r="D76" s="81"/>
      <c r="E76" s="81"/>
      <c r="F76" s="81"/>
      <c r="G76" s="81"/>
      <c r="H76" s="81"/>
      <c r="I76" s="81"/>
      <c r="J76" s="81"/>
      <c r="K76" s="81"/>
      <c r="L76" s="81"/>
      <c r="M76" s="81"/>
      <c r="N76" s="81"/>
      <c r="O76" s="81"/>
      <c r="P76" s="81"/>
      <c r="Q76" s="66"/>
      <c r="R76" s="66"/>
      <c r="S76" s="66"/>
      <c r="T76" s="66"/>
      <c r="U76" s="66"/>
      <c r="V76" s="66"/>
      <c r="W76" s="66"/>
      <c r="X76" s="66"/>
      <c r="Y76" s="66"/>
      <c r="Z76" s="66"/>
      <c r="AA76" s="66"/>
      <c r="AB76" s="66"/>
      <c r="AC76" s="79" t="s">
        <v>100</v>
      </c>
      <c r="AD76" s="225">
        <f>IF(C68="X",1,0)</f>
        <v>0</v>
      </c>
      <c r="AE76" s="225"/>
      <c r="AF76" s="225"/>
      <c r="AG76" s="225"/>
      <c r="AH76" s="225">
        <v>1</v>
      </c>
    </row>
  </sheetData>
  <sheetProtection sheet="1" objects="1" scenarios="1"/>
  <mergeCells count="251">
    <mergeCell ref="A18:A19"/>
    <mergeCell ref="B18:B19"/>
    <mergeCell ref="C18:C19"/>
    <mergeCell ref="D18:D19"/>
    <mergeCell ref="S18:S19"/>
    <mergeCell ref="S33:V33"/>
    <mergeCell ref="S4:V4"/>
    <mergeCell ref="S16:V16"/>
    <mergeCell ref="T18:T19"/>
    <mergeCell ref="U18:U19"/>
    <mergeCell ref="V18:V19"/>
    <mergeCell ref="T22:T23"/>
    <mergeCell ref="U22:U23"/>
    <mergeCell ref="V22:V23"/>
    <mergeCell ref="T26:T27"/>
    <mergeCell ref="U26:U27"/>
    <mergeCell ref="V26:V27"/>
    <mergeCell ref="T24:T25"/>
    <mergeCell ref="U24:U25"/>
    <mergeCell ref="V24:V25"/>
    <mergeCell ref="A22:A23"/>
    <mergeCell ref="B22:B23"/>
    <mergeCell ref="C22:C23"/>
    <mergeCell ref="D22:D23"/>
    <mergeCell ref="S22:S23"/>
    <mergeCell ref="A20:A21"/>
    <mergeCell ref="B20:B21"/>
    <mergeCell ref="C20:C21"/>
    <mergeCell ref="D20:D21"/>
    <mergeCell ref="S20:S21"/>
    <mergeCell ref="T20:T21"/>
    <mergeCell ref="U20:U21"/>
    <mergeCell ref="V20:V21"/>
    <mergeCell ref="A26:A27"/>
    <mergeCell ref="B26:B27"/>
    <mergeCell ref="C26:C27"/>
    <mergeCell ref="D26:D27"/>
    <mergeCell ref="S26:S27"/>
    <mergeCell ref="A24:A25"/>
    <mergeCell ref="B24:B25"/>
    <mergeCell ref="C24:C25"/>
    <mergeCell ref="D24:D25"/>
    <mergeCell ref="S24:S25"/>
    <mergeCell ref="AD35:AD36"/>
    <mergeCell ref="AE35:AE36"/>
    <mergeCell ref="AF35:AF36"/>
    <mergeCell ref="AG35:AG36"/>
    <mergeCell ref="AH35:AH36"/>
    <mergeCell ref="AD37:AD38"/>
    <mergeCell ref="A28:A29"/>
    <mergeCell ref="B28:B29"/>
    <mergeCell ref="C28:C29"/>
    <mergeCell ref="D28:D29"/>
    <mergeCell ref="S28:S29"/>
    <mergeCell ref="T28:T29"/>
    <mergeCell ref="U28:U29"/>
    <mergeCell ref="V28:V29"/>
    <mergeCell ref="T35:T36"/>
    <mergeCell ref="U35:U36"/>
    <mergeCell ref="V35:V36"/>
    <mergeCell ref="A37:A38"/>
    <mergeCell ref="B37:B38"/>
    <mergeCell ref="C37:C38"/>
    <mergeCell ref="D37:D38"/>
    <mergeCell ref="S37:S38"/>
    <mergeCell ref="T37:T38"/>
    <mergeCell ref="U37:U38"/>
    <mergeCell ref="V37:V38"/>
    <mergeCell ref="A35:A36"/>
    <mergeCell ref="B35:B36"/>
    <mergeCell ref="C35:C36"/>
    <mergeCell ref="D35:D36"/>
    <mergeCell ref="S35:S36"/>
    <mergeCell ref="AG43:AG44"/>
    <mergeCell ref="AH43:AH44"/>
    <mergeCell ref="AD45:AD46"/>
    <mergeCell ref="T39:T40"/>
    <mergeCell ref="U39:U40"/>
    <mergeCell ref="V39:V40"/>
    <mergeCell ref="A41:A42"/>
    <mergeCell ref="B41:B42"/>
    <mergeCell ref="C41:C42"/>
    <mergeCell ref="D41:D42"/>
    <mergeCell ref="S41:S42"/>
    <mergeCell ref="T41:T42"/>
    <mergeCell ref="U41:U42"/>
    <mergeCell ref="V41:V42"/>
    <mergeCell ref="A39:A40"/>
    <mergeCell ref="B39:B40"/>
    <mergeCell ref="C39:C40"/>
    <mergeCell ref="D39:D40"/>
    <mergeCell ref="S39:S40"/>
    <mergeCell ref="AD41:AD42"/>
    <mergeCell ref="AE41:AE42"/>
    <mergeCell ref="AF41:AF42"/>
    <mergeCell ref="AG41:AG42"/>
    <mergeCell ref="AH41:AH42"/>
    <mergeCell ref="AD49:AD50"/>
    <mergeCell ref="AE49:AE50"/>
    <mergeCell ref="AF49:AF50"/>
    <mergeCell ref="AG49:AG50"/>
    <mergeCell ref="AH49:AH50"/>
    <mergeCell ref="T43:T44"/>
    <mergeCell ref="U43:U44"/>
    <mergeCell ref="V43:V44"/>
    <mergeCell ref="AD43:AD44"/>
    <mergeCell ref="AE43:AE44"/>
    <mergeCell ref="AF43:AF44"/>
    <mergeCell ref="T47:T48"/>
    <mergeCell ref="U47:U48"/>
    <mergeCell ref="V47:V48"/>
    <mergeCell ref="AE45:AE46"/>
    <mergeCell ref="AF45:AF46"/>
    <mergeCell ref="AG45:AG46"/>
    <mergeCell ref="AH45:AH46"/>
    <mergeCell ref="A45:A46"/>
    <mergeCell ref="B45:B46"/>
    <mergeCell ref="C45:C46"/>
    <mergeCell ref="D45:D46"/>
    <mergeCell ref="S45:S46"/>
    <mergeCell ref="T45:T46"/>
    <mergeCell ref="U45:U46"/>
    <mergeCell ref="V45:V46"/>
    <mergeCell ref="A43:A44"/>
    <mergeCell ref="B43:B44"/>
    <mergeCell ref="C43:C44"/>
    <mergeCell ref="D43:D44"/>
    <mergeCell ref="S43:S44"/>
    <mergeCell ref="A49:A50"/>
    <mergeCell ref="B49:B50"/>
    <mergeCell ref="C49:C50"/>
    <mergeCell ref="D49:D50"/>
    <mergeCell ref="S49:S50"/>
    <mergeCell ref="T49:T50"/>
    <mergeCell ref="U49:U50"/>
    <mergeCell ref="V49:V50"/>
    <mergeCell ref="A47:A48"/>
    <mergeCell ref="B47:B48"/>
    <mergeCell ref="C47:C48"/>
    <mergeCell ref="D47:D48"/>
    <mergeCell ref="S47:S48"/>
    <mergeCell ref="AG57:AG58"/>
    <mergeCell ref="AH57:AH58"/>
    <mergeCell ref="T51:T52"/>
    <mergeCell ref="U51:U52"/>
    <mergeCell ref="V51:V52"/>
    <mergeCell ref="A53:A54"/>
    <mergeCell ref="B53:B54"/>
    <mergeCell ref="C53:C54"/>
    <mergeCell ref="D53:D54"/>
    <mergeCell ref="S53:S54"/>
    <mergeCell ref="T53:T54"/>
    <mergeCell ref="U53:U54"/>
    <mergeCell ref="V53:V54"/>
    <mergeCell ref="A51:A52"/>
    <mergeCell ref="B51:B52"/>
    <mergeCell ref="C51:C52"/>
    <mergeCell ref="D51:D52"/>
    <mergeCell ref="S51:S52"/>
    <mergeCell ref="AD51:AD52"/>
    <mergeCell ref="AE51:AE52"/>
    <mergeCell ref="AF51:AF52"/>
    <mergeCell ref="AG51:AG52"/>
    <mergeCell ref="AH51:AH52"/>
    <mergeCell ref="AD53:AD54"/>
    <mergeCell ref="AD59:AD60"/>
    <mergeCell ref="AE59:AE60"/>
    <mergeCell ref="AF59:AF60"/>
    <mergeCell ref="AG59:AG60"/>
    <mergeCell ref="AH59:AH60"/>
    <mergeCell ref="T55:T56"/>
    <mergeCell ref="U55:U56"/>
    <mergeCell ref="V55:V56"/>
    <mergeCell ref="A57:A58"/>
    <mergeCell ref="B57:B58"/>
    <mergeCell ref="C57:C58"/>
    <mergeCell ref="D57:D58"/>
    <mergeCell ref="S57:S58"/>
    <mergeCell ref="T57:T58"/>
    <mergeCell ref="U57:U58"/>
    <mergeCell ref="V57:V58"/>
    <mergeCell ref="A55:A56"/>
    <mergeCell ref="B55:B56"/>
    <mergeCell ref="C55:C56"/>
    <mergeCell ref="D55:D56"/>
    <mergeCell ref="S55:S56"/>
    <mergeCell ref="AD57:AD58"/>
    <mergeCell ref="AE57:AE58"/>
    <mergeCell ref="AF57:AF58"/>
    <mergeCell ref="T59:T60"/>
    <mergeCell ref="U59:U60"/>
    <mergeCell ref="V59:V60"/>
    <mergeCell ref="S64:V64"/>
    <mergeCell ref="A59:A60"/>
    <mergeCell ref="B59:B60"/>
    <mergeCell ref="C59:C60"/>
    <mergeCell ref="D59:D60"/>
    <mergeCell ref="S59:S60"/>
    <mergeCell ref="AE37:AE38"/>
    <mergeCell ref="AF37:AF38"/>
    <mergeCell ref="AG37:AG38"/>
    <mergeCell ref="AH37:AH38"/>
    <mergeCell ref="AD39:AD40"/>
    <mergeCell ref="AE39:AE40"/>
    <mergeCell ref="AF39:AF40"/>
    <mergeCell ref="AG39:AG40"/>
    <mergeCell ref="AH39:AH40"/>
    <mergeCell ref="AD55:AD56"/>
    <mergeCell ref="AE55:AE56"/>
    <mergeCell ref="AF55:AF56"/>
    <mergeCell ref="AG55:AG56"/>
    <mergeCell ref="AH55:AH56"/>
    <mergeCell ref="AD47:AD48"/>
    <mergeCell ref="AE47:AE48"/>
    <mergeCell ref="AF47:AF48"/>
    <mergeCell ref="AG47:AG48"/>
    <mergeCell ref="AH47:AH48"/>
    <mergeCell ref="AE53:AE54"/>
    <mergeCell ref="AF53:AF54"/>
    <mergeCell ref="AG53:AG54"/>
    <mergeCell ref="AH53:AH54"/>
    <mergeCell ref="AD18:AD19"/>
    <mergeCell ref="AE18:AE19"/>
    <mergeCell ref="AF18:AF19"/>
    <mergeCell ref="AG18:AG19"/>
    <mergeCell ref="AH18:AH19"/>
    <mergeCell ref="AD20:AD21"/>
    <mergeCell ref="AE20:AE21"/>
    <mergeCell ref="AF20:AF21"/>
    <mergeCell ref="AG20:AG21"/>
    <mergeCell ref="AH20:AH21"/>
    <mergeCell ref="AD22:AD23"/>
    <mergeCell ref="AE22:AE23"/>
    <mergeCell ref="AF22:AF23"/>
    <mergeCell ref="AG22:AG23"/>
    <mergeCell ref="AH22:AH23"/>
    <mergeCell ref="AD24:AD25"/>
    <mergeCell ref="AE24:AE25"/>
    <mergeCell ref="AF24:AF25"/>
    <mergeCell ref="AG24:AG25"/>
    <mergeCell ref="AH24:AH25"/>
    <mergeCell ref="AD26:AD27"/>
    <mergeCell ref="AE26:AE27"/>
    <mergeCell ref="AF26:AF27"/>
    <mergeCell ref="AG26:AG27"/>
    <mergeCell ref="AH26:AH27"/>
    <mergeCell ref="AD28:AD29"/>
    <mergeCell ref="AE28:AE29"/>
    <mergeCell ref="AF28:AF29"/>
    <mergeCell ref="AG28:AG29"/>
    <mergeCell ref="AH28:AH29"/>
  </mergeCells>
  <conditionalFormatting sqref="R29:R38 I32:J32 J34 I29:K29 E23:J23 E19:I19 R40:R41 E36:J36 E38:J38 R47:R48 E29:H32 E40:K40 E21:H21 R6:R12 C13 K22:L22 R18:R23 E6:E12 E48">
    <cfRule type="cellIs" dxfId="121" priority="31" stopIfTrue="1" operator="greaterThan">
      <formula>0</formula>
    </cfRule>
  </conditionalFormatting>
  <conditionalFormatting sqref="C42">
    <cfRule type="cellIs" dxfId="120" priority="30" stopIfTrue="1" operator="greaterThanOrEqual">
      <formula>1</formula>
    </cfRule>
  </conditionalFormatting>
  <conditionalFormatting sqref="R29:R38 I32:J32 J34 I29:K29 E23:J23 E19:I19 R40:R41 E36:J36 E38:J38 R47:R48 E29:H32 E40:K40 E21:H21 R6:R12 C13 K22:L22 R18:R23 E6:E12 E48">
    <cfRule type="cellIs" dxfId="119" priority="29" stopIfTrue="1" operator="greaterThan">
      <formula>0</formula>
    </cfRule>
  </conditionalFormatting>
  <conditionalFormatting sqref="C42">
    <cfRule type="cellIs" dxfId="118" priority="28" stopIfTrue="1" operator="greaterThanOrEqual">
      <formula>1</formula>
    </cfRule>
  </conditionalFormatting>
  <conditionalFormatting sqref="C76 E42:J42 E25:H25 E46:J46 E54:J54 E27:L27 C70 T66:T67 E66:E67 C68 C30 C13 E19:M19 E29:J29 E6:E12 E21:N21 E23:J23 E36:K36 E38:H38 E40:H40 E44:F44 E48:I48 E52:I52 E60:J60 E50:J50 E56:G56 E58:K58 T6:T12">
    <cfRule type="cellIs" dxfId="117" priority="27" stopIfTrue="1" operator="greaterThan">
      <formula>0</formula>
    </cfRule>
  </conditionalFormatting>
  <conditionalFormatting sqref="C61:C63 C68:C71">
    <cfRule type="cellIs" dxfId="116" priority="26" stopIfTrue="1" operator="greaterThanOrEqual">
      <formula>1</formula>
    </cfRule>
  </conditionalFormatting>
  <conditionalFormatting sqref="I38:M38">
    <cfRule type="cellIs" dxfId="115" priority="25" stopIfTrue="1" operator="greaterThan">
      <formula>0</formula>
    </cfRule>
  </conditionalFormatting>
  <conditionalFormatting sqref="I40:R40">
    <cfRule type="cellIs" dxfId="114" priority="24" stopIfTrue="1" operator="greaterThan">
      <formula>0</formula>
    </cfRule>
  </conditionalFormatting>
  <conditionalFormatting sqref="G44:M44">
    <cfRule type="cellIs" dxfId="113" priority="23" stopIfTrue="1" operator="greaterThan">
      <formula>0</formula>
    </cfRule>
  </conditionalFormatting>
  <conditionalFormatting sqref="J48:K48">
    <cfRule type="cellIs" dxfId="112" priority="22" stopIfTrue="1" operator="greaterThan">
      <formula>0</formula>
    </cfRule>
  </conditionalFormatting>
  <conditionalFormatting sqref="J52">
    <cfRule type="cellIs" dxfId="111" priority="21" stopIfTrue="1" operator="greaterThan">
      <formula>0</formula>
    </cfRule>
  </conditionalFormatting>
  <conditionalFormatting sqref="H56">
    <cfRule type="cellIs" dxfId="110" priority="20" stopIfTrue="1" operator="greaterThan">
      <formula>0</formula>
    </cfRule>
  </conditionalFormatting>
  <conditionalFormatting sqref="T18:T29">
    <cfRule type="cellIs" dxfId="109" priority="19" operator="greaterThan">
      <formula>0</formula>
    </cfRule>
  </conditionalFormatting>
  <conditionalFormatting sqref="T35:T60">
    <cfRule type="cellIs" dxfId="108" priority="18" operator="greaterThan">
      <formula>0</formula>
    </cfRule>
  </conditionalFormatting>
  <conditionalFormatting sqref="C76 E42:J42 E25:H25 E46:J46 E54:J54 E27:L27 C70 T66:T67 E66:E67 C68 C30 C13 E19:M19 E29:J29 E6:E12 E21:N21 E23:J23 E36:K36 E60:J60 E50:J50 E58:K58 T6:T12 E38:M38 E40:R40 E44:M44 E48:K48 E52:J52 E56:H56">
    <cfRule type="cellIs" dxfId="107" priority="17" stopIfTrue="1" operator="greaterThan">
      <formula>0</formula>
    </cfRule>
  </conditionalFormatting>
  <conditionalFormatting sqref="C61:C63 C68:C71">
    <cfRule type="cellIs" dxfId="106" priority="16" stopIfTrue="1" operator="greaterThanOrEqual">
      <formula>1</formula>
    </cfRule>
  </conditionalFormatting>
  <conditionalFormatting sqref="T18:T29 T35:T60">
    <cfRule type="cellIs" dxfId="105" priority="15"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104" priority="14" stopIfTrue="1" operator="greaterThan">
      <formula>0</formula>
    </cfRule>
  </conditionalFormatting>
  <conditionalFormatting sqref="C61:C63 C68:C71">
    <cfRule type="cellIs" dxfId="103" priority="13" stopIfTrue="1" operator="greaterThanOrEqual">
      <formula>1</formula>
    </cfRule>
  </conditionalFormatting>
  <conditionalFormatting sqref="T18:T29 T35:T60">
    <cfRule type="cellIs" dxfId="102" priority="12" operator="greaterThan">
      <formula>0</formula>
    </cfRule>
  </conditionalFormatting>
  <conditionalFormatting sqref="N44">
    <cfRule type="cellIs" dxfId="101" priority="11" stopIfTrue="1" operator="greaterThan">
      <formula>0</formula>
    </cfRule>
  </conditionalFormatting>
  <conditionalFormatting sqref="O44">
    <cfRule type="cellIs" dxfId="100" priority="10" stopIfTrue="1" operator="greaterThan">
      <formula>0</formula>
    </cfRule>
  </conditionalFormatting>
  <conditionalFormatting sqref="P44">
    <cfRule type="cellIs" dxfId="99" priority="9" stopIfTrue="1" operator="greaterThan">
      <formula>0</formula>
    </cfRule>
  </conditionalFormatting>
  <conditionalFormatting sqref="Q44">
    <cfRule type="cellIs" dxfId="98" priority="8" stopIfTrue="1"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97" priority="7" stopIfTrue="1" operator="greaterThan">
      <formula>0</formula>
    </cfRule>
  </conditionalFormatting>
  <conditionalFormatting sqref="C61:C63 C68:C71">
    <cfRule type="cellIs" dxfId="96" priority="6" stopIfTrue="1" operator="greaterThanOrEqual">
      <formula>1</formula>
    </cfRule>
  </conditionalFormatting>
  <conditionalFormatting sqref="T18:T29 T35:T60">
    <cfRule type="cellIs" dxfId="95" priority="5" operator="greaterThan">
      <formula>0</formula>
    </cfRule>
  </conditionalFormatting>
  <conditionalFormatting sqref="N44">
    <cfRule type="cellIs" dxfId="94" priority="4" stopIfTrue="1" operator="greaterThan">
      <formula>0</formula>
    </cfRule>
  </conditionalFormatting>
  <conditionalFormatting sqref="O44">
    <cfRule type="cellIs" dxfId="93" priority="3" stopIfTrue="1" operator="greaterThan">
      <formula>0</formula>
    </cfRule>
  </conditionalFormatting>
  <conditionalFormatting sqref="P44">
    <cfRule type="cellIs" dxfId="92" priority="2" stopIfTrue="1" operator="greaterThan">
      <formula>0</formula>
    </cfRule>
  </conditionalFormatting>
  <conditionalFormatting sqref="Q44">
    <cfRule type="cellIs" dxfId="91" priority="1" stopIfTrue="1" operator="greaterThan">
      <formula>0</formula>
    </cfRule>
  </conditionalFormatting>
  <pageMargins left="0.5" right="0.5" top="0.5" bottom="0.5" header="0.3" footer="0.3"/>
  <pageSetup scale="59" orientation="portrait" horizontalDpi="360" verticalDpi="360"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AI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21.140625" style="9" bestFit="1" customWidth="1"/>
    <col min="3" max="3" width="6.7109375" style="9" customWidth="1"/>
    <col min="4" max="4" width="5.28515625" style="9" customWidth="1"/>
    <col min="5" max="18" width="3.7109375" style="9" customWidth="1"/>
    <col min="19" max="19" width="8" style="9" customWidth="1"/>
    <col min="20" max="20" width="7" style="9" customWidth="1"/>
    <col min="21" max="22" width="9.140625" style="9"/>
    <col min="23" max="23" width="4.7109375" style="9" customWidth="1"/>
    <col min="24" max="16384" width="9.140625" style="9"/>
  </cols>
  <sheetData>
    <row r="1" spans="1:34">
      <c r="A1" s="66" t="s">
        <v>45</v>
      </c>
      <c r="B1" s="1" t="s">
        <v>35</v>
      </c>
      <c r="C1" s="66"/>
      <c r="D1" s="66"/>
      <c r="E1" s="66"/>
      <c r="F1" s="66" t="s">
        <v>39</v>
      </c>
      <c r="G1" s="66"/>
      <c r="H1" s="10"/>
      <c r="I1" s="79" t="s">
        <v>156</v>
      </c>
      <c r="J1" s="66"/>
      <c r="K1" s="66"/>
      <c r="L1" s="66"/>
      <c r="M1" s="66"/>
      <c r="N1" s="66"/>
      <c r="O1" s="66"/>
      <c r="P1" s="66"/>
      <c r="Q1" s="66"/>
      <c r="R1" s="76"/>
      <c r="S1" s="66"/>
      <c r="T1" s="66"/>
      <c r="U1" s="66"/>
      <c r="V1" s="66"/>
      <c r="W1" s="66"/>
      <c r="X1" s="66"/>
      <c r="Y1" s="66"/>
      <c r="Z1" s="66"/>
      <c r="AA1" s="66"/>
      <c r="AB1" s="66"/>
      <c r="AC1" s="11" t="s">
        <v>105</v>
      </c>
      <c r="AD1" s="11"/>
      <c r="AE1" s="12"/>
      <c r="AF1" s="12"/>
      <c r="AG1" s="12"/>
      <c r="AH1" s="12"/>
    </row>
    <row r="2" spans="1:34">
      <c r="A2" s="66"/>
      <c r="B2" s="1" t="s">
        <v>40</v>
      </c>
      <c r="C2" s="66"/>
      <c r="D2" s="66"/>
      <c r="E2" s="66"/>
      <c r="F2" s="66"/>
      <c r="G2" s="66"/>
      <c r="H2" s="66"/>
      <c r="I2" s="66"/>
      <c r="J2" s="66"/>
      <c r="K2" s="66"/>
      <c r="L2" s="66"/>
      <c r="M2" s="66"/>
      <c r="N2" s="66"/>
      <c r="O2" s="66"/>
      <c r="P2" s="66"/>
      <c r="Q2" s="66"/>
      <c r="R2" s="66"/>
      <c r="S2" s="66"/>
      <c r="T2" s="82" t="s">
        <v>13</v>
      </c>
      <c r="U2" s="83">
        <f>DenStatus!C2</f>
        <v>40466</v>
      </c>
      <c r="V2" s="83"/>
      <c r="W2" s="66"/>
      <c r="X2" s="66"/>
      <c r="Y2" s="66"/>
      <c r="Z2" s="66"/>
      <c r="AA2" s="66"/>
      <c r="AB2" s="66"/>
      <c r="AC2" s="66"/>
      <c r="AD2" s="231" t="s">
        <v>18</v>
      </c>
      <c r="AE2" s="232"/>
      <c r="AF2" s="232"/>
      <c r="AG2" s="232"/>
      <c r="AH2" s="218"/>
    </row>
    <row r="3" spans="1:34">
      <c r="A3" s="67" t="s">
        <v>106</v>
      </c>
      <c r="B3" s="66"/>
      <c r="C3" s="66"/>
      <c r="D3" s="66"/>
      <c r="E3" s="66"/>
      <c r="F3" s="66"/>
      <c r="G3" s="66"/>
      <c r="H3" s="66"/>
      <c r="I3" s="66"/>
      <c r="J3" s="66"/>
      <c r="K3" s="66"/>
      <c r="L3" s="66"/>
      <c r="M3" s="66"/>
      <c r="N3" s="66"/>
      <c r="O3" s="66"/>
      <c r="P3" s="66"/>
      <c r="Q3" s="66"/>
      <c r="R3" s="66"/>
      <c r="S3" s="66"/>
      <c r="T3" s="66"/>
      <c r="U3" s="66"/>
      <c r="V3" s="66"/>
      <c r="W3" s="66"/>
      <c r="X3" s="32" t="s">
        <v>9</v>
      </c>
      <c r="Y3" s="33"/>
      <c r="Z3" s="33"/>
      <c r="AA3" s="31" t="s">
        <v>25</v>
      </c>
      <c r="AB3" s="66"/>
      <c r="AC3" s="66"/>
      <c r="AD3" s="233" t="s">
        <v>27</v>
      </c>
      <c r="AE3" s="234"/>
      <c r="AF3" s="234"/>
      <c r="AG3" s="234"/>
      <c r="AH3" s="235"/>
    </row>
    <row r="4" spans="1:34">
      <c r="A4" s="68" t="s">
        <v>6</v>
      </c>
      <c r="B4" s="68"/>
      <c r="C4" s="68" t="s">
        <v>8</v>
      </c>
      <c r="D4" s="68"/>
      <c r="E4" s="195" t="s">
        <v>34</v>
      </c>
      <c r="F4" s="85"/>
      <c r="G4" s="85"/>
      <c r="H4" s="85"/>
      <c r="I4" s="85"/>
      <c r="J4" s="85"/>
      <c r="K4" s="85"/>
      <c r="L4" s="85"/>
      <c r="M4" s="85"/>
      <c r="N4" s="85"/>
      <c r="O4" s="85"/>
      <c r="P4" s="85"/>
      <c r="Q4" s="85"/>
      <c r="R4" s="86"/>
      <c r="S4" s="291" t="s">
        <v>5</v>
      </c>
      <c r="T4" s="292"/>
      <c r="U4" s="292"/>
      <c r="V4" s="293"/>
      <c r="W4" s="66"/>
      <c r="X4" s="238" t="s">
        <v>204</v>
      </c>
      <c r="Y4" s="3"/>
      <c r="Z4" s="3"/>
      <c r="AA4" s="199">
        <v>37429</v>
      </c>
      <c r="AB4" s="66"/>
      <c r="AC4" s="66"/>
      <c r="AD4" s="91" t="s">
        <v>35</v>
      </c>
      <c r="AE4" s="91" t="s">
        <v>51</v>
      </c>
      <c r="AF4" s="112" t="s">
        <v>180</v>
      </c>
      <c r="AG4" s="112" t="s">
        <v>181</v>
      </c>
      <c r="AH4" s="91" t="s">
        <v>1</v>
      </c>
    </row>
    <row r="5" spans="1:34">
      <c r="A5" s="69" t="s">
        <v>46</v>
      </c>
      <c r="B5" s="68" t="s">
        <v>43</v>
      </c>
      <c r="C5" s="69" t="s">
        <v>49</v>
      </c>
      <c r="D5" s="70" t="s">
        <v>17</v>
      </c>
      <c r="E5" s="87">
        <v>1</v>
      </c>
      <c r="F5" s="240"/>
      <c r="G5" s="179"/>
      <c r="H5" s="179"/>
      <c r="I5" s="179"/>
      <c r="J5" s="179"/>
      <c r="K5" s="179"/>
      <c r="L5" s="179"/>
      <c r="M5" s="179"/>
      <c r="N5" s="179"/>
      <c r="O5" s="179"/>
      <c r="P5" s="179"/>
      <c r="Q5" s="179"/>
      <c r="R5" s="88"/>
      <c r="S5" s="69" t="s">
        <v>2</v>
      </c>
      <c r="T5" s="69" t="s">
        <v>32</v>
      </c>
      <c r="U5" s="69" t="s">
        <v>25</v>
      </c>
      <c r="V5" s="59" t="s">
        <v>104</v>
      </c>
      <c r="W5" s="66"/>
      <c r="X5" s="238" t="s">
        <v>205</v>
      </c>
      <c r="Y5" s="3"/>
      <c r="Z5" s="3"/>
      <c r="AA5" s="199">
        <v>37429</v>
      </c>
      <c r="AB5" s="66"/>
      <c r="AC5" s="66"/>
      <c r="AD5" s="236" t="s">
        <v>52</v>
      </c>
      <c r="AE5" s="236" t="s">
        <v>52</v>
      </c>
      <c r="AF5" s="72" t="s">
        <v>52</v>
      </c>
      <c r="AG5" s="72" t="s">
        <v>52</v>
      </c>
      <c r="AH5" s="236" t="s">
        <v>53</v>
      </c>
    </row>
    <row r="6" spans="1:34">
      <c r="A6" s="69">
        <v>1</v>
      </c>
      <c r="B6" s="68" t="str">
        <f>DenStatus!C5</f>
        <v>Scout Oath</v>
      </c>
      <c r="C6" s="69">
        <v>1</v>
      </c>
      <c r="D6" s="240">
        <v>1</v>
      </c>
      <c r="E6" s="7"/>
      <c r="F6" s="240"/>
      <c r="G6" s="179"/>
      <c r="H6" s="179"/>
      <c r="I6" s="179"/>
      <c r="J6" s="179"/>
      <c r="K6" s="179"/>
      <c r="L6" s="179"/>
      <c r="M6" s="179"/>
      <c r="N6" s="179"/>
      <c r="O6" s="179"/>
      <c r="P6" s="179"/>
      <c r="Q6" s="179"/>
      <c r="R6" s="88"/>
      <c r="S6" s="69">
        <f t="shared" ref="S6:S12" si="0">COUNTA(E6:R6)</f>
        <v>0</v>
      </c>
      <c r="T6" s="69">
        <f>IF(SUM(AD6:AG6)&gt;=AH6,1,0)</f>
        <v>0</v>
      </c>
      <c r="U6" s="199"/>
      <c r="V6" s="199"/>
      <c r="W6" s="66"/>
      <c r="X6" s="2"/>
      <c r="Y6" s="3"/>
      <c r="Z6" s="3"/>
      <c r="AA6" s="199"/>
      <c r="AB6" s="66"/>
      <c r="AC6" s="66"/>
      <c r="AD6" s="225">
        <f t="shared" ref="AD6:AD12" si="1">IF(S6&gt;=C6,1,0)</f>
        <v>0</v>
      </c>
      <c r="AE6" s="225"/>
      <c r="AF6" s="225"/>
      <c r="AG6" s="225"/>
      <c r="AH6" s="225">
        <v>1</v>
      </c>
    </row>
    <row r="7" spans="1:34">
      <c r="A7" s="69">
        <f t="shared" ref="A7:A12" si="2">A6+1</f>
        <v>2</v>
      </c>
      <c r="B7" s="68" t="str">
        <f>DenStatus!C6</f>
        <v>Scout Law</v>
      </c>
      <c r="C7" s="69">
        <v>1</v>
      </c>
      <c r="D7" s="240">
        <v>1</v>
      </c>
      <c r="E7" s="7"/>
      <c r="F7" s="240"/>
      <c r="G7" s="179"/>
      <c r="H7" s="179"/>
      <c r="I7" s="179"/>
      <c r="J7" s="115"/>
      <c r="K7" s="179"/>
      <c r="L7" s="179"/>
      <c r="M7" s="179"/>
      <c r="N7" s="179"/>
      <c r="O7" s="179"/>
      <c r="P7" s="179"/>
      <c r="Q7" s="179"/>
      <c r="R7" s="88"/>
      <c r="S7" s="69">
        <f t="shared" si="0"/>
        <v>0</v>
      </c>
      <c r="T7" s="69">
        <f t="shared" ref="T7:T12" si="3">IF(SUM(AD7:AG7)&gt;=AH7,1,0)</f>
        <v>0</v>
      </c>
      <c r="U7" s="199"/>
      <c r="V7" s="199"/>
      <c r="W7" s="66"/>
      <c r="X7" s="2"/>
      <c r="Y7" s="3"/>
      <c r="Z7" s="3"/>
      <c r="AA7" s="199"/>
      <c r="AB7" s="66"/>
      <c r="AC7" s="66"/>
      <c r="AD7" s="225">
        <f t="shared" si="1"/>
        <v>0</v>
      </c>
      <c r="AE7" s="225"/>
      <c r="AF7" s="225"/>
      <c r="AG7" s="225"/>
      <c r="AH7" s="225">
        <v>1</v>
      </c>
    </row>
    <row r="8" spans="1:34">
      <c r="A8" s="69">
        <f t="shared" si="2"/>
        <v>3</v>
      </c>
      <c r="B8" s="68" t="str">
        <f>DenStatus!C7</f>
        <v>Cub Scout Sign</v>
      </c>
      <c r="C8" s="69">
        <v>1</v>
      </c>
      <c r="D8" s="240">
        <v>1</v>
      </c>
      <c r="E8" s="7"/>
      <c r="F8" s="240"/>
      <c r="G8" s="179"/>
      <c r="H8" s="179"/>
      <c r="I8" s="179"/>
      <c r="J8" s="179"/>
      <c r="K8" s="179"/>
      <c r="L8" s="179"/>
      <c r="M8" s="179"/>
      <c r="N8" s="179"/>
      <c r="O8" s="179"/>
      <c r="P8" s="179"/>
      <c r="Q8" s="179"/>
      <c r="R8" s="88"/>
      <c r="S8" s="69">
        <f t="shared" si="0"/>
        <v>0</v>
      </c>
      <c r="T8" s="69">
        <f t="shared" si="3"/>
        <v>0</v>
      </c>
      <c r="U8" s="199"/>
      <c r="V8" s="199"/>
      <c r="W8" s="66"/>
      <c r="X8" s="2"/>
      <c r="Y8" s="3"/>
      <c r="Z8" s="3"/>
      <c r="AA8" s="199"/>
      <c r="AB8" s="66"/>
      <c r="AC8" s="66"/>
      <c r="AD8" s="225">
        <f t="shared" si="1"/>
        <v>0</v>
      </c>
      <c r="AE8" s="225"/>
      <c r="AF8" s="225"/>
      <c r="AG8" s="225"/>
      <c r="AH8" s="225">
        <v>1</v>
      </c>
    </row>
    <row r="9" spans="1:34">
      <c r="A9" s="69">
        <f t="shared" si="2"/>
        <v>4</v>
      </c>
      <c r="B9" s="68" t="str">
        <f>DenStatus!C8</f>
        <v>Cub Scout Handshake</v>
      </c>
      <c r="C9" s="69">
        <v>1</v>
      </c>
      <c r="D9" s="240">
        <v>1</v>
      </c>
      <c r="E9" s="7"/>
      <c r="F9" s="240"/>
      <c r="G9" s="179"/>
      <c r="H9" s="179"/>
      <c r="I9" s="179"/>
      <c r="J9" s="179"/>
      <c r="K9" s="179"/>
      <c r="L9" s="179"/>
      <c r="M9" s="179"/>
      <c r="N9" s="179"/>
      <c r="O9" s="179"/>
      <c r="P9" s="179"/>
      <c r="Q9" s="179"/>
      <c r="R9" s="88"/>
      <c r="S9" s="69">
        <f t="shared" si="0"/>
        <v>0</v>
      </c>
      <c r="T9" s="69">
        <f t="shared" si="3"/>
        <v>0</v>
      </c>
      <c r="U9" s="199"/>
      <c r="V9" s="199"/>
      <c r="W9" s="66"/>
      <c r="X9" s="2"/>
      <c r="Y9" s="3"/>
      <c r="Z9" s="3"/>
      <c r="AA9" s="199"/>
      <c r="AB9" s="66"/>
      <c r="AC9" s="66"/>
      <c r="AD9" s="225">
        <f t="shared" si="1"/>
        <v>0</v>
      </c>
      <c r="AE9" s="225"/>
      <c r="AF9" s="225"/>
      <c r="AG9" s="225"/>
      <c r="AH9" s="225">
        <v>1</v>
      </c>
    </row>
    <row r="10" spans="1:34">
      <c r="A10" s="69">
        <f t="shared" si="2"/>
        <v>5</v>
      </c>
      <c r="B10" s="68" t="str">
        <f>DenStatus!C9</f>
        <v>Cub Scout Motto</v>
      </c>
      <c r="C10" s="69">
        <v>1</v>
      </c>
      <c r="D10" s="240">
        <v>1</v>
      </c>
      <c r="E10" s="7"/>
      <c r="F10" s="240"/>
      <c r="G10" s="179"/>
      <c r="H10" s="179"/>
      <c r="I10" s="179"/>
      <c r="J10" s="179"/>
      <c r="K10" s="179"/>
      <c r="L10" s="179"/>
      <c r="M10" s="179"/>
      <c r="N10" s="179"/>
      <c r="O10" s="179"/>
      <c r="P10" s="179"/>
      <c r="Q10" s="179"/>
      <c r="R10" s="88"/>
      <c r="S10" s="69">
        <f t="shared" si="0"/>
        <v>0</v>
      </c>
      <c r="T10" s="69">
        <f t="shared" si="3"/>
        <v>0</v>
      </c>
      <c r="U10" s="199"/>
      <c r="V10" s="199"/>
      <c r="W10" s="66"/>
      <c r="X10" s="2"/>
      <c r="Y10" s="3"/>
      <c r="Z10" s="3"/>
      <c r="AA10" s="199"/>
      <c r="AB10" s="66"/>
      <c r="AC10" s="66"/>
      <c r="AD10" s="225">
        <f t="shared" si="1"/>
        <v>0</v>
      </c>
      <c r="AE10" s="225"/>
      <c r="AF10" s="225"/>
      <c r="AG10" s="225"/>
      <c r="AH10" s="225">
        <v>1</v>
      </c>
    </row>
    <row r="11" spans="1:34">
      <c r="A11" s="69">
        <f t="shared" si="2"/>
        <v>6</v>
      </c>
      <c r="B11" s="68" t="str">
        <f>DenStatus!C10</f>
        <v>Cub Scout Salute</v>
      </c>
      <c r="C11" s="69">
        <v>1</v>
      </c>
      <c r="D11" s="240">
        <v>1</v>
      </c>
      <c r="E11" s="7"/>
      <c r="F11" s="240"/>
      <c r="G11" s="179"/>
      <c r="H11" s="179"/>
      <c r="I11" s="179"/>
      <c r="J11" s="179"/>
      <c r="K11" s="179"/>
      <c r="L11" s="179"/>
      <c r="M11" s="179"/>
      <c r="N11" s="179"/>
      <c r="O11" s="179"/>
      <c r="P11" s="179"/>
      <c r="Q11" s="179"/>
      <c r="R11" s="88"/>
      <c r="S11" s="69">
        <f t="shared" si="0"/>
        <v>0</v>
      </c>
      <c r="T11" s="69">
        <f t="shared" si="3"/>
        <v>0</v>
      </c>
      <c r="U11" s="199"/>
      <c r="V11" s="199"/>
      <c r="W11" s="66"/>
      <c r="X11" s="2"/>
      <c r="Y11" s="3"/>
      <c r="Z11" s="3"/>
      <c r="AA11" s="199"/>
      <c r="AB11" s="66"/>
      <c r="AC11" s="66"/>
      <c r="AD11" s="225">
        <f t="shared" si="1"/>
        <v>0</v>
      </c>
      <c r="AE11" s="225"/>
      <c r="AF11" s="225"/>
      <c r="AG11" s="225"/>
      <c r="AH11" s="225">
        <v>1</v>
      </c>
    </row>
    <row r="12" spans="1:34" ht="13.5" thickBot="1">
      <c r="A12" s="69">
        <f t="shared" si="2"/>
        <v>7</v>
      </c>
      <c r="B12" s="68" t="str">
        <f>DenStatus!C11</f>
        <v>Child Protection</v>
      </c>
      <c r="C12" s="69">
        <v>1</v>
      </c>
      <c r="D12" s="240">
        <v>1</v>
      </c>
      <c r="E12" s="8"/>
      <c r="F12" s="192"/>
      <c r="G12" s="193"/>
      <c r="H12" s="193"/>
      <c r="I12" s="193"/>
      <c r="J12" s="193"/>
      <c r="K12" s="193"/>
      <c r="L12" s="193"/>
      <c r="M12" s="193"/>
      <c r="N12" s="193"/>
      <c r="O12" s="193"/>
      <c r="P12" s="193"/>
      <c r="Q12" s="193"/>
      <c r="R12" s="194"/>
      <c r="S12" s="69">
        <f t="shared" si="0"/>
        <v>0</v>
      </c>
      <c r="T12" s="69">
        <f t="shared" si="3"/>
        <v>0</v>
      </c>
      <c r="U12" s="199"/>
      <c r="V12" s="199"/>
      <c r="W12" s="66"/>
      <c r="X12" s="2"/>
      <c r="Y12" s="3"/>
      <c r="Z12" s="3"/>
      <c r="AA12" s="199"/>
      <c r="AB12" s="66"/>
      <c r="AC12" s="66"/>
      <c r="AD12" s="225">
        <f t="shared" si="1"/>
        <v>0</v>
      </c>
      <c r="AE12" s="225"/>
      <c r="AF12" s="225"/>
      <c r="AG12" s="225"/>
      <c r="AH12" s="225">
        <v>1</v>
      </c>
    </row>
    <row r="13" spans="1:34" ht="13.5" thickTop="1">
      <c r="A13" s="218"/>
      <c r="B13" s="72" t="s">
        <v>89</v>
      </c>
      <c r="C13" s="73">
        <f>IF(SUM(T6:T12)&gt;=7,"X",0)</f>
        <v>0</v>
      </c>
      <c r="D13" s="227" t="s">
        <v>212</v>
      </c>
      <c r="E13" s="76"/>
      <c r="F13" s="75"/>
      <c r="G13" s="75"/>
      <c r="H13" s="75"/>
      <c r="I13" s="75"/>
      <c r="J13" s="75"/>
      <c r="K13" s="75"/>
      <c r="L13" s="75"/>
      <c r="M13" s="75"/>
      <c r="N13" s="75"/>
      <c r="O13" s="75"/>
      <c r="P13" s="75"/>
      <c r="Q13" s="75"/>
      <c r="R13" s="75"/>
      <c r="S13" s="75"/>
      <c r="T13" s="75"/>
      <c r="U13" s="200"/>
      <c r="V13" s="89"/>
      <c r="W13" s="66"/>
      <c r="X13" s="2"/>
      <c r="Y13" s="3"/>
      <c r="Z13" s="3"/>
      <c r="AA13" s="199"/>
      <c r="AB13" s="66"/>
      <c r="AC13" s="66"/>
      <c r="AD13" s="66"/>
      <c r="AE13" s="66"/>
      <c r="AF13" s="66"/>
      <c r="AG13" s="66"/>
      <c r="AH13" s="66"/>
    </row>
    <row r="14" spans="1:34">
      <c r="A14" s="66"/>
      <c r="B14" s="66"/>
      <c r="C14" s="66"/>
      <c r="D14" s="66"/>
      <c r="E14" s="66"/>
      <c r="F14" s="66"/>
      <c r="G14" s="66"/>
      <c r="H14" s="66"/>
      <c r="I14" s="66"/>
      <c r="J14" s="66"/>
      <c r="K14" s="66"/>
      <c r="L14" s="66"/>
      <c r="M14" s="66"/>
      <c r="N14" s="66"/>
      <c r="O14" s="66"/>
      <c r="P14" s="66"/>
      <c r="Q14" s="66"/>
      <c r="R14" s="66"/>
      <c r="S14" s="66"/>
      <c r="T14" s="66"/>
      <c r="U14" s="66"/>
      <c r="V14" s="66"/>
      <c r="W14" s="66"/>
      <c r="X14" s="2"/>
      <c r="Y14" s="3"/>
      <c r="Z14" s="3"/>
      <c r="AA14" s="199"/>
      <c r="AB14" s="66"/>
      <c r="AC14" s="66"/>
      <c r="AD14" s="237" t="s">
        <v>82</v>
      </c>
      <c r="AE14" s="232"/>
      <c r="AF14" s="232"/>
      <c r="AG14" s="232"/>
      <c r="AH14" s="218"/>
    </row>
    <row r="15" spans="1:34">
      <c r="A15" s="74" t="s">
        <v>84</v>
      </c>
      <c r="B15" s="66"/>
      <c r="C15" s="66"/>
      <c r="D15" s="66"/>
      <c r="E15" s="66"/>
      <c r="F15" s="66"/>
      <c r="G15" s="66"/>
      <c r="H15" s="66"/>
      <c r="I15" s="66"/>
      <c r="J15" s="66"/>
      <c r="K15" s="66"/>
      <c r="L15" s="66"/>
      <c r="M15" s="66"/>
      <c r="N15" s="66"/>
      <c r="O15" s="66"/>
      <c r="P15" s="66"/>
      <c r="Q15" s="66"/>
      <c r="R15" s="66"/>
      <c r="S15" s="66"/>
      <c r="T15" s="66"/>
      <c r="U15" s="66"/>
      <c r="V15" s="66"/>
      <c r="W15" s="66"/>
      <c r="X15" s="2"/>
      <c r="Y15" s="3"/>
      <c r="Z15" s="3"/>
      <c r="AA15" s="199"/>
      <c r="AB15" s="66"/>
      <c r="AC15" s="66"/>
      <c r="AD15" s="233" t="s">
        <v>27</v>
      </c>
      <c r="AE15" s="234"/>
      <c r="AF15" s="234"/>
      <c r="AG15" s="234"/>
      <c r="AH15" s="235"/>
    </row>
    <row r="16" spans="1:34">
      <c r="A16" s="58" t="s">
        <v>77</v>
      </c>
      <c r="B16" s="68"/>
      <c r="C16" s="68" t="s">
        <v>8</v>
      </c>
      <c r="D16" s="68"/>
      <c r="E16" s="221" t="s">
        <v>34</v>
      </c>
      <c r="F16" s="85"/>
      <c r="G16" s="85"/>
      <c r="H16" s="85"/>
      <c r="I16" s="85"/>
      <c r="J16" s="85"/>
      <c r="K16" s="85"/>
      <c r="L16" s="85"/>
      <c r="M16" s="85"/>
      <c r="N16" s="85"/>
      <c r="O16" s="85"/>
      <c r="P16" s="85"/>
      <c r="Q16" s="85"/>
      <c r="R16" s="86"/>
      <c r="S16" s="294" t="s">
        <v>80</v>
      </c>
      <c r="T16" s="292"/>
      <c r="U16" s="292"/>
      <c r="V16" s="293"/>
      <c r="W16" s="66"/>
      <c r="X16" s="2"/>
      <c r="Y16" s="3"/>
      <c r="Z16" s="3"/>
      <c r="AA16" s="199"/>
      <c r="AB16" s="66"/>
      <c r="AC16" s="66"/>
      <c r="AD16" s="91" t="s">
        <v>35</v>
      </c>
      <c r="AE16" s="91" t="s">
        <v>51</v>
      </c>
      <c r="AF16" s="112" t="s">
        <v>180</v>
      </c>
      <c r="AG16" s="112" t="s">
        <v>181</v>
      </c>
      <c r="AH16" s="91" t="s">
        <v>1</v>
      </c>
    </row>
    <row r="17" spans="1:35">
      <c r="A17" s="69" t="s">
        <v>46</v>
      </c>
      <c r="B17" s="68" t="s">
        <v>43</v>
      </c>
      <c r="C17" s="69" t="s">
        <v>49</v>
      </c>
      <c r="D17" s="69" t="s">
        <v>17</v>
      </c>
      <c r="E17" s="240"/>
      <c r="F17" s="179"/>
      <c r="G17" s="179"/>
      <c r="H17" s="179"/>
      <c r="I17" s="179"/>
      <c r="J17" s="179"/>
      <c r="K17" s="179"/>
      <c r="L17" s="179"/>
      <c r="M17" s="179"/>
      <c r="N17" s="179"/>
      <c r="O17" s="179"/>
      <c r="P17" s="179"/>
      <c r="Q17" s="179"/>
      <c r="R17" s="88"/>
      <c r="S17" s="73" t="s">
        <v>2</v>
      </c>
      <c r="T17" s="73" t="s">
        <v>32</v>
      </c>
      <c r="U17" s="73" t="s">
        <v>25</v>
      </c>
      <c r="V17" s="59" t="s">
        <v>104</v>
      </c>
      <c r="W17" s="66"/>
      <c r="X17" s="2"/>
      <c r="Y17" s="3"/>
      <c r="Z17" s="3"/>
      <c r="AA17" s="199"/>
      <c r="AB17" s="66"/>
      <c r="AC17" s="66"/>
      <c r="AD17" s="236" t="s">
        <v>52</v>
      </c>
      <c r="AE17" s="236" t="s">
        <v>52</v>
      </c>
      <c r="AF17" s="72" t="s">
        <v>52</v>
      </c>
      <c r="AG17" s="72" t="s">
        <v>52</v>
      </c>
      <c r="AH17" s="236" t="s">
        <v>53</v>
      </c>
    </row>
    <row r="18" spans="1:35">
      <c r="A18" s="258">
        <v>1</v>
      </c>
      <c r="B18" s="296" t="str">
        <f>DenStatus!C15</f>
        <v>Call of the Wild</v>
      </c>
      <c r="C18" s="258">
        <v>8</v>
      </c>
      <c r="D18" s="258">
        <v>12</v>
      </c>
      <c r="E18" s="60" t="s">
        <v>166</v>
      </c>
      <c r="F18" s="60" t="s">
        <v>167</v>
      </c>
      <c r="G18" s="60" t="s">
        <v>174</v>
      </c>
      <c r="H18" s="60" t="s">
        <v>175</v>
      </c>
      <c r="I18" s="87">
        <v>2</v>
      </c>
      <c r="J18" s="60" t="s">
        <v>162</v>
      </c>
      <c r="K18" s="60" t="s">
        <v>163</v>
      </c>
      <c r="L18" s="60" t="s">
        <v>177</v>
      </c>
      <c r="M18" s="92" t="s">
        <v>164</v>
      </c>
      <c r="N18" s="92" t="s">
        <v>165</v>
      </c>
      <c r="O18" s="92">
        <v>5</v>
      </c>
      <c r="P18" s="92">
        <v>6</v>
      </c>
      <c r="Q18" s="181"/>
      <c r="R18" s="182"/>
      <c r="S18" s="258">
        <f>COUNTA(E19:R19)</f>
        <v>0</v>
      </c>
      <c r="T18" s="258">
        <f>IF(SUM(AD18:AG19)&gt;=AH18,1,0)</f>
        <v>0</v>
      </c>
      <c r="U18" s="277"/>
      <c r="V18" s="277"/>
      <c r="W18" s="66"/>
      <c r="X18" s="2"/>
      <c r="Y18" s="3"/>
      <c r="Z18" s="3"/>
      <c r="AA18" s="199"/>
      <c r="AB18" s="66"/>
      <c r="AC18" s="66"/>
      <c r="AD18" s="258">
        <f>IF(COUNTA(E19:H19)&gt;=1,1,0)</f>
        <v>0</v>
      </c>
      <c r="AE18" s="256">
        <f>IF(COUNTA(I19:N19)&gt;=6,1,0)</f>
        <v>0</v>
      </c>
      <c r="AF18" s="256">
        <f>IF(COUNTA(O19:P19)&gt;=1,1,0)</f>
        <v>0</v>
      </c>
      <c r="AG18" s="256"/>
      <c r="AH18" s="258">
        <v>3</v>
      </c>
    </row>
    <row r="19" spans="1:35" ht="13.5" thickBot="1">
      <c r="A19" s="295"/>
      <c r="B19" s="297"/>
      <c r="C19" s="295"/>
      <c r="D19" s="303"/>
      <c r="E19" s="196"/>
      <c r="F19" s="196"/>
      <c r="G19" s="196"/>
      <c r="H19" s="196"/>
      <c r="I19" s="196"/>
      <c r="J19" s="196"/>
      <c r="K19" s="196"/>
      <c r="L19" s="196"/>
      <c r="M19" s="196"/>
      <c r="N19" s="196"/>
      <c r="O19" s="196"/>
      <c r="P19" s="196"/>
      <c r="Q19" s="78"/>
      <c r="R19" s="202"/>
      <c r="S19" s="299"/>
      <c r="T19" s="303"/>
      <c r="U19" s="270"/>
      <c r="V19" s="270"/>
      <c r="W19" s="66"/>
      <c r="X19" s="2"/>
      <c r="Y19" s="3"/>
      <c r="Z19" s="3"/>
      <c r="AA19" s="199"/>
      <c r="AB19" s="66"/>
      <c r="AC19" s="66"/>
      <c r="AD19" s="257"/>
      <c r="AE19" s="257"/>
      <c r="AF19" s="257"/>
      <c r="AG19" s="257"/>
      <c r="AH19" s="257"/>
    </row>
    <row r="20" spans="1:35">
      <c r="A20" s="259">
        <f>A18+1</f>
        <v>2</v>
      </c>
      <c r="B20" s="298" t="str">
        <f>DenStatus!C16</f>
        <v>Council Fire</v>
      </c>
      <c r="C20" s="259">
        <v>3</v>
      </c>
      <c r="D20" s="259">
        <v>7</v>
      </c>
      <c r="E20" s="203">
        <v>1</v>
      </c>
      <c r="F20" s="203">
        <v>2</v>
      </c>
      <c r="G20" s="204">
        <v>3</v>
      </c>
      <c r="H20" s="204">
        <v>4</v>
      </c>
      <c r="I20" s="204">
        <v>5</v>
      </c>
      <c r="J20" s="204">
        <v>6</v>
      </c>
      <c r="K20" s="203">
        <v>7</v>
      </c>
      <c r="L20" s="206"/>
      <c r="M20" s="206"/>
      <c r="N20" s="206"/>
      <c r="O20" s="206"/>
      <c r="P20" s="206"/>
      <c r="Q20" s="206"/>
      <c r="R20" s="207"/>
      <c r="S20" s="259">
        <f>COUNTA(E21:R21)</f>
        <v>0</v>
      </c>
      <c r="T20" s="259">
        <f>IF(SUM(AD20:AG21)&gt;=AH20,1,0)</f>
        <v>0</v>
      </c>
      <c r="U20" s="272"/>
      <c r="V20" s="272"/>
      <c r="W20" s="66"/>
      <c r="X20" s="2"/>
      <c r="Y20" s="3"/>
      <c r="Z20" s="3"/>
      <c r="AA20" s="199"/>
      <c r="AB20" s="66"/>
      <c r="AC20" s="66"/>
      <c r="AD20" s="259">
        <f>IF(COUNTA(E21:F21)&gt;=2,1,0)</f>
        <v>0</v>
      </c>
      <c r="AE20" s="256">
        <f>IF(COUNTA(G21:K21)&gt;=1,1,0)</f>
        <v>0</v>
      </c>
      <c r="AF20" s="256"/>
      <c r="AG20" s="256"/>
      <c r="AH20" s="259">
        <v>2</v>
      </c>
    </row>
    <row r="21" spans="1:35" ht="13.5" thickBot="1">
      <c r="A21" s="257"/>
      <c r="B21" s="290"/>
      <c r="C21" s="276"/>
      <c r="D21" s="257"/>
      <c r="E21" s="208"/>
      <c r="F21" s="208"/>
      <c r="G21" s="208"/>
      <c r="H21" s="208"/>
      <c r="I21" s="208"/>
      <c r="J21" s="208"/>
      <c r="K21" s="208"/>
      <c r="L21" s="210"/>
      <c r="M21" s="210"/>
      <c r="N21" s="210"/>
      <c r="O21" s="210"/>
      <c r="P21" s="210"/>
      <c r="Q21" s="210"/>
      <c r="R21" s="211"/>
      <c r="S21" s="276"/>
      <c r="T21" s="304"/>
      <c r="U21" s="273"/>
      <c r="V21" s="273"/>
      <c r="W21" s="66"/>
      <c r="X21" s="2"/>
      <c r="Y21" s="3"/>
      <c r="Z21" s="3"/>
      <c r="AA21" s="199"/>
      <c r="AB21" s="66"/>
      <c r="AC21" s="66"/>
      <c r="AD21" s="257"/>
      <c r="AE21" s="257"/>
      <c r="AF21" s="257"/>
      <c r="AG21" s="257"/>
      <c r="AH21" s="257"/>
    </row>
    <row r="22" spans="1:35">
      <c r="A22" s="259">
        <f>A20+1</f>
        <v>3</v>
      </c>
      <c r="B22" s="298" t="str">
        <f>DenStatus!C17</f>
        <v>Duty to God Footsteps</v>
      </c>
      <c r="C22" s="259">
        <v>3</v>
      </c>
      <c r="D22" s="259">
        <v>6</v>
      </c>
      <c r="E22" s="204">
        <v>1</v>
      </c>
      <c r="F22" s="204">
        <v>2</v>
      </c>
      <c r="G22" s="204">
        <v>3</v>
      </c>
      <c r="H22" s="204">
        <v>4</v>
      </c>
      <c r="I22" s="204">
        <v>5</v>
      </c>
      <c r="J22" s="204">
        <v>6</v>
      </c>
      <c r="K22" s="205"/>
      <c r="L22" s="206"/>
      <c r="M22" s="206"/>
      <c r="N22" s="206"/>
      <c r="O22" s="206"/>
      <c r="P22" s="206"/>
      <c r="Q22" s="206"/>
      <c r="R22" s="207"/>
      <c r="S22" s="259">
        <f>COUNTA(E23:R23)</f>
        <v>0</v>
      </c>
      <c r="T22" s="259">
        <f>IF(SUM(AD22:AG23)&gt;=AH22,1,0)</f>
        <v>0</v>
      </c>
      <c r="U22" s="272"/>
      <c r="V22" s="272"/>
      <c r="W22" s="66"/>
      <c r="X22" s="2"/>
      <c r="Y22" s="3"/>
      <c r="Z22" s="3"/>
      <c r="AA22" s="199"/>
      <c r="AB22" s="66"/>
      <c r="AC22" s="66"/>
      <c r="AD22" s="259">
        <f>IF(COUNTA(E23:F23)&gt;=1,1,0)</f>
        <v>0</v>
      </c>
      <c r="AE22" s="260">
        <f>IF(COUNTA(G23:J23)&gt;=2,1,0)</f>
        <v>0</v>
      </c>
      <c r="AF22" s="256"/>
      <c r="AG22" s="256"/>
      <c r="AH22" s="259">
        <v>2</v>
      </c>
    </row>
    <row r="23" spans="1:35" ht="13.5" thickBot="1">
      <c r="A23" s="257"/>
      <c r="B23" s="299"/>
      <c r="C23" s="276"/>
      <c r="D23" s="257"/>
      <c r="E23" s="208"/>
      <c r="F23" s="208"/>
      <c r="G23" s="208"/>
      <c r="H23" s="208"/>
      <c r="I23" s="208"/>
      <c r="J23" s="208"/>
      <c r="K23" s="212"/>
      <c r="L23" s="213"/>
      <c r="M23" s="213"/>
      <c r="N23" s="213"/>
      <c r="O23" s="213"/>
      <c r="P23" s="213"/>
      <c r="Q23" s="213"/>
      <c r="R23" s="214"/>
      <c r="S23" s="276"/>
      <c r="T23" s="304"/>
      <c r="U23" s="273"/>
      <c r="V23" s="273"/>
      <c r="W23" s="66"/>
      <c r="X23" s="2"/>
      <c r="Y23" s="3"/>
      <c r="Z23" s="3"/>
      <c r="AA23" s="199"/>
      <c r="AB23" s="66"/>
      <c r="AC23" s="66"/>
      <c r="AD23" s="257"/>
      <c r="AE23" s="261"/>
      <c r="AF23" s="257"/>
      <c r="AG23" s="257"/>
      <c r="AH23" s="257"/>
      <c r="AI23" s="219"/>
    </row>
    <row r="24" spans="1:35">
      <c r="A24" s="259">
        <f>A22+1</f>
        <v>4</v>
      </c>
      <c r="B24" s="298" t="str">
        <f>DenStatus!C18</f>
        <v>Howling at the Moon</v>
      </c>
      <c r="C24" s="259">
        <v>4</v>
      </c>
      <c r="D24" s="259">
        <v>4</v>
      </c>
      <c r="E24" s="204">
        <v>1</v>
      </c>
      <c r="F24" s="204">
        <v>2</v>
      </c>
      <c r="G24" s="204">
        <v>3</v>
      </c>
      <c r="H24" s="204">
        <v>4</v>
      </c>
      <c r="I24" s="215"/>
      <c r="J24" s="216"/>
      <c r="K24" s="216"/>
      <c r="L24" s="216"/>
      <c r="M24" s="216"/>
      <c r="N24" s="216"/>
      <c r="O24" s="216"/>
      <c r="P24" s="216"/>
      <c r="Q24" s="216"/>
      <c r="R24" s="217"/>
      <c r="S24" s="259">
        <f>COUNTA(E25:R25)</f>
        <v>0</v>
      </c>
      <c r="T24" s="259">
        <f>IF(SUM(AD24:AG25)&gt;=AH24,1,0)</f>
        <v>0</v>
      </c>
      <c r="U24" s="272"/>
      <c r="V24" s="272"/>
      <c r="W24" s="66"/>
      <c r="X24" s="2"/>
      <c r="Y24" s="3"/>
      <c r="Z24" s="3"/>
      <c r="AA24" s="199"/>
      <c r="AB24" s="66"/>
      <c r="AC24" s="66"/>
      <c r="AD24" s="259">
        <f>IF(COUNTA(E25:H25)&gt;=4,1,0)</f>
        <v>0</v>
      </c>
      <c r="AE24" s="256"/>
      <c r="AF24" s="256"/>
      <c r="AG24" s="256"/>
      <c r="AH24" s="259">
        <v>1</v>
      </c>
    </row>
    <row r="25" spans="1:35" ht="13.5" thickBot="1">
      <c r="A25" s="257"/>
      <c r="B25" s="290"/>
      <c r="C25" s="276"/>
      <c r="D25" s="257"/>
      <c r="E25" s="208"/>
      <c r="F25" s="208"/>
      <c r="G25" s="208"/>
      <c r="H25" s="208"/>
      <c r="I25" s="209"/>
      <c r="J25" s="210"/>
      <c r="K25" s="210"/>
      <c r="L25" s="210"/>
      <c r="M25" s="210"/>
      <c r="N25" s="210"/>
      <c r="O25" s="210"/>
      <c r="P25" s="210"/>
      <c r="Q25" s="210"/>
      <c r="R25" s="211"/>
      <c r="S25" s="276"/>
      <c r="T25" s="304"/>
      <c r="U25" s="273"/>
      <c r="V25" s="273"/>
      <c r="W25" s="66"/>
      <c r="X25" s="2"/>
      <c r="Y25" s="3"/>
      <c r="Z25" s="3"/>
      <c r="AA25" s="199"/>
      <c r="AB25" s="66"/>
      <c r="AC25" s="66"/>
      <c r="AD25" s="257"/>
      <c r="AE25" s="257"/>
      <c r="AF25" s="257"/>
      <c r="AG25" s="257"/>
      <c r="AH25" s="257"/>
    </row>
    <row r="26" spans="1:35">
      <c r="A26" s="259">
        <f>A24+1</f>
        <v>5</v>
      </c>
      <c r="B26" s="298" t="str">
        <f>DenStatus!C19</f>
        <v>Paws on the Path</v>
      </c>
      <c r="C26" s="259">
        <v>5</v>
      </c>
      <c r="D26" s="259">
        <v>7</v>
      </c>
      <c r="E26" s="203">
        <v>1</v>
      </c>
      <c r="F26" s="203">
        <v>2</v>
      </c>
      <c r="G26" s="203">
        <v>3</v>
      </c>
      <c r="H26" s="203">
        <v>4</v>
      </c>
      <c r="I26" s="203">
        <v>5</v>
      </c>
      <c r="J26" s="203">
        <v>6</v>
      </c>
      <c r="K26" s="203">
        <v>7</v>
      </c>
      <c r="L26" s="205"/>
      <c r="M26" s="206"/>
      <c r="N26" s="206"/>
      <c r="O26" s="206"/>
      <c r="P26" s="206"/>
      <c r="Q26" s="206"/>
      <c r="R26" s="207"/>
      <c r="S26" s="259">
        <f>COUNTA(E27:R27)</f>
        <v>0</v>
      </c>
      <c r="T26" s="259">
        <f>IF(SUM(AD26:AG27)&gt;=AH26,1,0)</f>
        <v>0</v>
      </c>
      <c r="U26" s="272"/>
      <c r="V26" s="272"/>
      <c r="W26" s="66"/>
      <c r="X26" s="2"/>
      <c r="Y26" s="3"/>
      <c r="Z26" s="3"/>
      <c r="AA26" s="199"/>
      <c r="AB26" s="66"/>
      <c r="AC26" s="66"/>
      <c r="AD26" s="259">
        <f>IF(COUNTA(E27:I27)&gt;=5,1,0)</f>
        <v>0</v>
      </c>
      <c r="AE26" s="256"/>
      <c r="AF26" s="256"/>
      <c r="AG26" s="256"/>
      <c r="AH26" s="259">
        <v>1</v>
      </c>
    </row>
    <row r="27" spans="1:35" ht="13.5" thickBot="1">
      <c r="A27" s="257"/>
      <c r="B27" s="290"/>
      <c r="C27" s="276"/>
      <c r="D27" s="257"/>
      <c r="E27" s="208"/>
      <c r="F27" s="208"/>
      <c r="G27" s="208"/>
      <c r="H27" s="208"/>
      <c r="I27" s="208"/>
      <c r="J27" s="208"/>
      <c r="K27" s="208"/>
      <c r="L27" s="209"/>
      <c r="M27" s="213"/>
      <c r="N27" s="210"/>
      <c r="O27" s="210"/>
      <c r="P27" s="210"/>
      <c r="Q27" s="210"/>
      <c r="R27" s="214"/>
      <c r="S27" s="276"/>
      <c r="T27" s="304"/>
      <c r="U27" s="273"/>
      <c r="V27" s="273"/>
      <c r="W27" s="66"/>
      <c r="X27" s="2"/>
      <c r="Y27" s="3"/>
      <c r="Z27" s="3"/>
      <c r="AA27" s="199"/>
      <c r="AB27" s="66"/>
      <c r="AC27" s="66"/>
      <c r="AD27" s="257"/>
      <c r="AE27" s="257"/>
      <c r="AF27" s="257"/>
      <c r="AG27" s="257"/>
      <c r="AH27" s="257"/>
    </row>
    <row r="28" spans="1:35">
      <c r="A28" s="268">
        <f>A26+1</f>
        <v>6</v>
      </c>
      <c r="B28" s="298" t="str">
        <f>DenStatus!C20</f>
        <v>Running with the Pack</v>
      </c>
      <c r="C28" s="268">
        <v>6</v>
      </c>
      <c r="D28" s="268">
        <v>6</v>
      </c>
      <c r="E28" s="73">
        <v>1</v>
      </c>
      <c r="F28" s="94">
        <v>2</v>
      </c>
      <c r="G28" s="94">
        <v>3</v>
      </c>
      <c r="H28" s="94">
        <v>4</v>
      </c>
      <c r="I28" s="94">
        <v>5</v>
      </c>
      <c r="J28" s="94">
        <v>6</v>
      </c>
      <c r="K28" s="201"/>
      <c r="L28" s="78"/>
      <c r="M28" s="78"/>
      <c r="N28" s="78"/>
      <c r="O28" s="78"/>
      <c r="P28" s="78"/>
      <c r="Q28" s="78"/>
      <c r="R28" s="62"/>
      <c r="S28" s="268">
        <f>COUNTA(E29:R29)</f>
        <v>0</v>
      </c>
      <c r="T28" s="259">
        <f>IF(SUM(AD28:AG29)&gt;=AH28,1,0)</f>
        <v>0</v>
      </c>
      <c r="U28" s="270"/>
      <c r="V28" s="270"/>
      <c r="W28" s="66"/>
      <c r="X28" s="2"/>
      <c r="Y28" s="3"/>
      <c r="Z28" s="3"/>
      <c r="AA28" s="199"/>
      <c r="AB28" s="66"/>
      <c r="AC28" s="66"/>
      <c r="AD28" s="259">
        <f>IF(COUNTA(E29:J29)&gt;=6,1,0)</f>
        <v>0</v>
      </c>
      <c r="AE28" s="256"/>
      <c r="AF28" s="256"/>
      <c r="AG28" s="256"/>
      <c r="AH28" s="259">
        <v>1</v>
      </c>
    </row>
    <row r="29" spans="1:35" ht="13.5" thickBot="1">
      <c r="A29" s="300"/>
      <c r="B29" s="301"/>
      <c r="C29" s="282"/>
      <c r="D29" s="269"/>
      <c r="E29" s="93"/>
      <c r="F29" s="93"/>
      <c r="G29" s="93"/>
      <c r="H29" s="93"/>
      <c r="I29" s="93"/>
      <c r="J29" s="93"/>
      <c r="K29" s="183"/>
      <c r="L29" s="184"/>
      <c r="M29" s="184"/>
      <c r="N29" s="184"/>
      <c r="O29" s="184"/>
      <c r="P29" s="184"/>
      <c r="Q29" s="184"/>
      <c r="R29" s="185"/>
      <c r="S29" s="305"/>
      <c r="T29" s="302"/>
      <c r="U29" s="271"/>
      <c r="V29" s="271"/>
      <c r="W29" s="66"/>
      <c r="X29" s="2"/>
      <c r="Y29" s="3"/>
      <c r="Z29" s="3"/>
      <c r="AA29" s="199"/>
      <c r="AB29" s="66"/>
      <c r="AC29" s="66"/>
      <c r="AD29" s="257"/>
      <c r="AE29" s="257"/>
      <c r="AF29" s="257"/>
      <c r="AG29" s="257"/>
      <c r="AH29" s="257"/>
    </row>
    <row r="30" spans="1:35" ht="13.5" thickTop="1">
      <c r="A30" s="218"/>
      <c r="B30" s="72" t="s">
        <v>90</v>
      </c>
      <c r="C30" s="73">
        <f>IF(SUM(T18:T29)&gt;=6,"X",0)</f>
        <v>0</v>
      </c>
      <c r="D30" s="227" t="s">
        <v>212</v>
      </c>
      <c r="E30" s="75"/>
      <c r="F30" s="75"/>
      <c r="G30" s="75"/>
      <c r="H30" s="75"/>
      <c r="I30" s="75"/>
      <c r="J30" s="75"/>
      <c r="K30" s="75"/>
      <c r="L30" s="75"/>
      <c r="M30" s="75"/>
      <c r="N30" s="75"/>
      <c r="O30" s="75"/>
      <c r="P30" s="75"/>
      <c r="Q30" s="75"/>
      <c r="R30" s="75"/>
      <c r="S30" s="75"/>
      <c r="T30" s="75"/>
      <c r="U30" s="200"/>
      <c r="V30" s="89"/>
      <c r="W30" s="66"/>
      <c r="X30" s="6"/>
      <c r="Y30" s="3"/>
      <c r="Z30" s="3"/>
      <c r="AA30" s="199"/>
      <c r="AB30" s="66"/>
      <c r="AC30" s="66"/>
      <c r="AD30" s="66"/>
      <c r="AE30" s="66"/>
      <c r="AF30" s="66"/>
      <c r="AG30" s="66"/>
      <c r="AH30" s="66"/>
    </row>
    <row r="31" spans="1:35">
      <c r="A31" s="66"/>
      <c r="B31" s="66"/>
      <c r="C31" s="66"/>
      <c r="D31" s="66"/>
      <c r="E31" s="66"/>
      <c r="F31" s="66"/>
      <c r="G31" s="66"/>
      <c r="H31" s="66"/>
      <c r="I31" s="66"/>
      <c r="J31" s="66"/>
      <c r="K31" s="66"/>
      <c r="L31" s="66"/>
      <c r="M31" s="66"/>
      <c r="N31" s="66"/>
      <c r="O31" s="66"/>
      <c r="P31" s="66"/>
      <c r="Q31" s="66"/>
      <c r="R31" s="66"/>
      <c r="S31" s="66"/>
      <c r="T31" s="66"/>
      <c r="U31" s="66"/>
      <c r="V31" s="66"/>
      <c r="W31" s="66"/>
      <c r="X31" s="2"/>
      <c r="Y31" s="3"/>
      <c r="Z31" s="3"/>
      <c r="AA31" s="199"/>
      <c r="AB31" s="66"/>
      <c r="AC31" s="66"/>
      <c r="AD31" s="237" t="s">
        <v>83</v>
      </c>
      <c r="AE31" s="232"/>
      <c r="AF31" s="232"/>
      <c r="AG31" s="232"/>
      <c r="AH31" s="218"/>
    </row>
    <row r="32" spans="1:35">
      <c r="A32" s="74" t="s">
        <v>85</v>
      </c>
      <c r="B32" s="66"/>
      <c r="C32" s="66"/>
      <c r="D32" s="66"/>
      <c r="E32" s="66"/>
      <c r="F32" s="66"/>
      <c r="G32" s="66"/>
      <c r="H32" s="66"/>
      <c r="I32" s="66"/>
      <c r="J32" s="66"/>
      <c r="K32" s="66"/>
      <c r="L32" s="66"/>
      <c r="M32" s="66"/>
      <c r="N32" s="66"/>
      <c r="O32" s="66"/>
      <c r="P32" s="66"/>
      <c r="Q32" s="66"/>
      <c r="R32" s="66"/>
      <c r="S32" s="66"/>
      <c r="T32" s="66"/>
      <c r="U32" s="66"/>
      <c r="V32" s="66"/>
      <c r="W32" s="66"/>
      <c r="X32" s="2"/>
      <c r="Y32" s="3"/>
      <c r="Z32" s="3"/>
      <c r="AA32" s="199"/>
      <c r="AB32" s="66"/>
      <c r="AC32" s="66"/>
      <c r="AD32" s="233" t="s">
        <v>27</v>
      </c>
      <c r="AE32" s="234"/>
      <c r="AF32" s="234"/>
      <c r="AG32" s="234"/>
      <c r="AH32" s="235"/>
    </row>
    <row r="33" spans="1:34">
      <c r="A33" s="58" t="s">
        <v>78</v>
      </c>
      <c r="B33" s="68"/>
      <c r="C33" s="58" t="s">
        <v>79</v>
      </c>
      <c r="D33" s="68"/>
      <c r="E33" s="221" t="s">
        <v>34</v>
      </c>
      <c r="F33" s="85"/>
      <c r="G33" s="85"/>
      <c r="H33" s="85"/>
      <c r="I33" s="85"/>
      <c r="J33" s="85"/>
      <c r="K33" s="85"/>
      <c r="L33" s="85"/>
      <c r="M33" s="85"/>
      <c r="N33" s="85"/>
      <c r="O33" s="85"/>
      <c r="P33" s="85"/>
      <c r="Q33" s="85"/>
      <c r="R33" s="86"/>
      <c r="S33" s="294" t="s">
        <v>81</v>
      </c>
      <c r="T33" s="292"/>
      <c r="U33" s="292"/>
      <c r="V33" s="293"/>
      <c r="W33" s="66"/>
      <c r="X33" s="2"/>
      <c r="Y33" s="3"/>
      <c r="Z33" s="3"/>
      <c r="AA33" s="199"/>
      <c r="AB33" s="66"/>
      <c r="AC33" s="66"/>
      <c r="AD33" s="91" t="s">
        <v>35</v>
      </c>
      <c r="AE33" s="91" t="s">
        <v>51</v>
      </c>
      <c r="AF33" s="112" t="s">
        <v>180</v>
      </c>
      <c r="AG33" s="112" t="s">
        <v>181</v>
      </c>
      <c r="AH33" s="91" t="s">
        <v>1</v>
      </c>
    </row>
    <row r="34" spans="1:34">
      <c r="A34" s="69" t="s">
        <v>46</v>
      </c>
      <c r="B34" s="68" t="s">
        <v>43</v>
      </c>
      <c r="C34" s="69" t="s">
        <v>49</v>
      </c>
      <c r="D34" s="69" t="s">
        <v>17</v>
      </c>
      <c r="E34" s="240"/>
      <c r="F34" s="179"/>
      <c r="G34" s="179"/>
      <c r="H34" s="179"/>
      <c r="I34" s="179"/>
      <c r="J34" s="179"/>
      <c r="K34" s="179"/>
      <c r="L34" s="179"/>
      <c r="M34" s="179"/>
      <c r="N34" s="179"/>
      <c r="O34" s="179"/>
      <c r="P34" s="179"/>
      <c r="Q34" s="179"/>
      <c r="R34" s="88"/>
      <c r="S34" s="69" t="s">
        <v>2</v>
      </c>
      <c r="T34" s="69" t="s">
        <v>32</v>
      </c>
      <c r="U34" s="69" t="s">
        <v>25</v>
      </c>
      <c r="V34" s="59" t="s">
        <v>104</v>
      </c>
      <c r="W34" s="66"/>
      <c r="X34" s="2"/>
      <c r="Y34" s="3"/>
      <c r="Z34" s="3"/>
      <c r="AA34" s="199"/>
      <c r="AB34" s="66"/>
      <c r="AC34" s="66"/>
      <c r="AD34" s="236" t="s">
        <v>52</v>
      </c>
      <c r="AE34" s="236" t="s">
        <v>52</v>
      </c>
      <c r="AF34" s="72" t="s">
        <v>52</v>
      </c>
      <c r="AG34" s="72" t="s">
        <v>52</v>
      </c>
      <c r="AH34" s="236" t="s">
        <v>53</v>
      </c>
    </row>
    <row r="35" spans="1:34" ht="13.5" thickBot="1">
      <c r="A35" s="258">
        <v>1</v>
      </c>
      <c r="B35" s="289" t="str">
        <f>DenStatus!C24</f>
        <v>Adventures in Coins</v>
      </c>
      <c r="C35" s="285">
        <v>5</v>
      </c>
      <c r="D35" s="285">
        <v>7</v>
      </c>
      <c r="E35" s="69">
        <v>1</v>
      </c>
      <c r="F35" s="69">
        <v>2</v>
      </c>
      <c r="G35" s="69">
        <v>3</v>
      </c>
      <c r="H35" s="69">
        <v>4</v>
      </c>
      <c r="I35" s="69">
        <v>5</v>
      </c>
      <c r="J35" s="69">
        <v>6</v>
      </c>
      <c r="K35" s="69">
        <v>7</v>
      </c>
      <c r="L35" s="180"/>
      <c r="M35" s="181"/>
      <c r="N35" s="181"/>
      <c r="O35" s="181"/>
      <c r="P35" s="181"/>
      <c r="Q35" s="181"/>
      <c r="R35" s="182"/>
      <c r="S35" s="258">
        <f>COUNTA(E36:R36)</f>
        <v>0</v>
      </c>
      <c r="T35" s="258">
        <f>IF(SUM(AD35:AG36)&gt;=AH35,1,0)</f>
        <v>0</v>
      </c>
      <c r="U35" s="277"/>
      <c r="V35" s="279"/>
      <c r="W35" s="66"/>
      <c r="X35" s="2"/>
      <c r="Y35" s="3"/>
      <c r="Z35" s="3"/>
      <c r="AA35" s="199"/>
      <c r="AB35" s="66"/>
      <c r="AC35" s="66"/>
      <c r="AD35" s="264">
        <f>IF(COUNTA(E36:H36)&gt;=4,1,0)</f>
        <v>0</v>
      </c>
      <c r="AE35" s="267">
        <f>IF(COUNTA(I36:K36)&gt;=1,1,0)</f>
        <v>0</v>
      </c>
      <c r="AF35" s="267"/>
      <c r="AG35" s="267"/>
      <c r="AH35" s="264">
        <v>2</v>
      </c>
    </row>
    <row r="36" spans="1:34" ht="13.5" thickBot="1">
      <c r="A36" s="276"/>
      <c r="B36" s="290"/>
      <c r="C36" s="257"/>
      <c r="D36" s="257"/>
      <c r="E36" s="208"/>
      <c r="F36" s="208"/>
      <c r="G36" s="208"/>
      <c r="H36" s="208"/>
      <c r="I36" s="208"/>
      <c r="J36" s="208"/>
      <c r="K36" s="208"/>
      <c r="L36" s="209"/>
      <c r="M36" s="210"/>
      <c r="N36" s="213"/>
      <c r="O36" s="213"/>
      <c r="P36" s="213"/>
      <c r="Q36" s="210"/>
      <c r="R36" s="211"/>
      <c r="S36" s="276"/>
      <c r="T36" s="276"/>
      <c r="U36" s="278"/>
      <c r="V36" s="280"/>
      <c r="W36" s="66"/>
      <c r="X36" s="2"/>
      <c r="Y36" s="3"/>
      <c r="Z36" s="3"/>
      <c r="AA36" s="199"/>
      <c r="AB36" s="66"/>
      <c r="AC36" s="66"/>
      <c r="AD36" s="263"/>
      <c r="AE36" s="263"/>
      <c r="AF36" s="263"/>
      <c r="AG36" s="263"/>
      <c r="AH36" s="263"/>
    </row>
    <row r="37" spans="1:34" ht="13.5" thickBot="1">
      <c r="A37" s="259">
        <f>A35+1</f>
        <v>2</v>
      </c>
      <c r="B37" s="287" t="str">
        <f>DenStatus!C25</f>
        <v>Air of the Wolf</v>
      </c>
      <c r="C37" s="260">
        <v>4</v>
      </c>
      <c r="D37" s="260">
        <v>9</v>
      </c>
      <c r="E37" s="204" t="s">
        <v>166</v>
      </c>
      <c r="F37" s="204" t="s">
        <v>167</v>
      </c>
      <c r="G37" s="204" t="s">
        <v>174</v>
      </c>
      <c r="H37" s="204" t="s">
        <v>175</v>
      </c>
      <c r="I37" s="204" t="s">
        <v>168</v>
      </c>
      <c r="J37" s="204" t="s">
        <v>169</v>
      </c>
      <c r="K37" s="204" t="s">
        <v>170</v>
      </c>
      <c r="L37" s="204" t="s">
        <v>171</v>
      </c>
      <c r="M37" s="204" t="s">
        <v>179</v>
      </c>
      <c r="N37" s="215"/>
      <c r="O37" s="216"/>
      <c r="P37" s="216"/>
      <c r="Q37" s="206"/>
      <c r="R37" s="207"/>
      <c r="S37" s="259">
        <f>COUNTA(E38:R38)</f>
        <v>0</v>
      </c>
      <c r="T37" s="259">
        <f>IF(SUM(AD37:AG38)&gt;=AH37,1,0)</f>
        <v>0</v>
      </c>
      <c r="U37" s="272"/>
      <c r="V37" s="272"/>
      <c r="W37" s="66"/>
      <c r="X37" s="2"/>
      <c r="Y37" s="3"/>
      <c r="Z37" s="3"/>
      <c r="AA37" s="199"/>
      <c r="AB37" s="66"/>
      <c r="AC37" s="66"/>
      <c r="AD37" s="265">
        <f>IF(COUNTA(E38:H38)&gt;=2,1,0)</f>
        <v>0</v>
      </c>
      <c r="AE37" s="262">
        <f>IF(COUNTA(I38:M38)&gt;=2,1,0)</f>
        <v>0</v>
      </c>
      <c r="AF37" s="262"/>
      <c r="AG37" s="262"/>
      <c r="AH37" s="265">
        <v>2</v>
      </c>
    </row>
    <row r="38" spans="1:34" ht="13.5" thickBot="1">
      <c r="A38" s="276"/>
      <c r="B38" s="288"/>
      <c r="C38" s="276"/>
      <c r="D38" s="276"/>
      <c r="E38" s="208"/>
      <c r="F38" s="208"/>
      <c r="G38" s="208"/>
      <c r="H38" s="208"/>
      <c r="I38" s="208"/>
      <c r="J38" s="208"/>
      <c r="K38" s="208"/>
      <c r="L38" s="208"/>
      <c r="M38" s="208"/>
      <c r="N38" s="209"/>
      <c r="O38" s="210"/>
      <c r="P38" s="210"/>
      <c r="Q38" s="210"/>
      <c r="R38" s="211"/>
      <c r="S38" s="276"/>
      <c r="T38" s="276"/>
      <c r="U38" s="273"/>
      <c r="V38" s="273"/>
      <c r="W38" s="66"/>
      <c r="X38" s="2"/>
      <c r="Y38" s="3"/>
      <c r="Z38" s="3"/>
      <c r="AA38" s="199"/>
      <c r="AB38" s="66"/>
      <c r="AC38" s="66"/>
      <c r="AD38" s="263"/>
      <c r="AE38" s="263"/>
      <c r="AF38" s="263"/>
      <c r="AG38" s="263"/>
      <c r="AH38" s="263"/>
    </row>
    <row r="39" spans="1:34" ht="13.5" thickBot="1">
      <c r="A39" s="259">
        <f>A37+1</f>
        <v>3</v>
      </c>
      <c r="B39" s="287" t="str">
        <f>DenStatus!C26</f>
        <v>Code of the Wolf</v>
      </c>
      <c r="C39" s="260">
        <v>5</v>
      </c>
      <c r="D39" s="260">
        <v>14</v>
      </c>
      <c r="E39" s="204" t="s">
        <v>166</v>
      </c>
      <c r="F39" s="204" t="s">
        <v>167</v>
      </c>
      <c r="G39" s="204" t="s">
        <v>174</v>
      </c>
      <c r="H39" s="204" t="s">
        <v>175</v>
      </c>
      <c r="I39" s="204" t="s">
        <v>176</v>
      </c>
      <c r="J39" s="204" t="s">
        <v>168</v>
      </c>
      <c r="K39" s="204" t="s">
        <v>169</v>
      </c>
      <c r="L39" s="204" t="s">
        <v>170</v>
      </c>
      <c r="M39" s="204" t="s">
        <v>162</v>
      </c>
      <c r="N39" s="204" t="s">
        <v>163</v>
      </c>
      <c r="O39" s="204" t="s">
        <v>177</v>
      </c>
      <c r="P39" s="204" t="s">
        <v>164</v>
      </c>
      <c r="Q39" s="204" t="s">
        <v>165</v>
      </c>
      <c r="R39" s="204" t="s">
        <v>178</v>
      </c>
      <c r="S39" s="259">
        <f>COUNTA(E40:R40)</f>
        <v>0</v>
      </c>
      <c r="T39" s="259">
        <f>IF(SUM(AD39:AG40)&gt;=AH39,1,0)</f>
        <v>0</v>
      </c>
      <c r="U39" s="272"/>
      <c r="V39" s="272"/>
      <c r="W39" s="66"/>
      <c r="X39" s="2"/>
      <c r="Y39" s="3"/>
      <c r="Z39" s="3"/>
      <c r="AA39" s="199"/>
      <c r="AB39" s="66"/>
      <c r="AC39" s="66"/>
      <c r="AD39" s="265">
        <f>IF(COUNTA(E40:I40)&gt;=2,1,0)</f>
        <v>0</v>
      </c>
      <c r="AE39" s="265">
        <f>IF(COUNTA(J40:L40)&gt;=1,1,0)</f>
        <v>0</v>
      </c>
      <c r="AF39" s="265">
        <f>IF(COUNTA(M40:O40)&gt;=1,1,0)</f>
        <v>0</v>
      </c>
      <c r="AG39" s="265">
        <f>IF(COUNTA(P40:R40)&gt;=1,1,0)</f>
        <v>0</v>
      </c>
      <c r="AH39" s="265">
        <v>4</v>
      </c>
    </row>
    <row r="40" spans="1:34" ht="13.5" thickBot="1">
      <c r="A40" s="276"/>
      <c r="B40" s="288"/>
      <c r="C40" s="276"/>
      <c r="D40" s="276"/>
      <c r="E40" s="208"/>
      <c r="F40" s="208"/>
      <c r="G40" s="208"/>
      <c r="H40" s="208"/>
      <c r="I40" s="208"/>
      <c r="J40" s="208"/>
      <c r="K40" s="208"/>
      <c r="L40" s="208"/>
      <c r="M40" s="208"/>
      <c r="N40" s="208"/>
      <c r="O40" s="208"/>
      <c r="P40" s="208"/>
      <c r="Q40" s="208"/>
      <c r="R40" s="208"/>
      <c r="S40" s="276"/>
      <c r="T40" s="276"/>
      <c r="U40" s="273"/>
      <c r="V40" s="273"/>
      <c r="W40" s="66"/>
      <c r="X40" s="2"/>
      <c r="Y40" s="3"/>
      <c r="Z40" s="3"/>
      <c r="AA40" s="199"/>
      <c r="AB40" s="66"/>
      <c r="AC40" s="66"/>
      <c r="AD40" s="263"/>
      <c r="AE40" s="263"/>
      <c r="AF40" s="263"/>
      <c r="AG40" s="263"/>
      <c r="AH40" s="263"/>
    </row>
    <row r="41" spans="1:34" ht="13.5" thickBot="1">
      <c r="A41" s="259">
        <f>A39+1</f>
        <v>4</v>
      </c>
      <c r="B41" s="287" t="str">
        <f>DenStatus!C27</f>
        <v>Collections &amp; Hobbies</v>
      </c>
      <c r="C41" s="260">
        <v>4</v>
      </c>
      <c r="D41" s="260">
        <v>6</v>
      </c>
      <c r="E41" s="204">
        <v>1</v>
      </c>
      <c r="F41" s="204">
        <v>2</v>
      </c>
      <c r="G41" s="204" t="s">
        <v>162</v>
      </c>
      <c r="H41" s="204" t="s">
        <v>163</v>
      </c>
      <c r="I41" s="204" t="s">
        <v>164</v>
      </c>
      <c r="J41" s="204" t="s">
        <v>165</v>
      </c>
      <c r="K41" s="205"/>
      <c r="L41" s="206"/>
      <c r="M41" s="206"/>
      <c r="N41" s="206"/>
      <c r="O41" s="206"/>
      <c r="P41" s="206"/>
      <c r="Q41" s="206"/>
      <c r="R41" s="207"/>
      <c r="S41" s="259">
        <f>COUNTA(E42:R42)</f>
        <v>0</v>
      </c>
      <c r="T41" s="259">
        <f>IF(SUM(AD41:AG42)&gt;=AH41,1,0)</f>
        <v>0</v>
      </c>
      <c r="U41" s="272"/>
      <c r="V41" s="272"/>
      <c r="W41" s="66"/>
      <c r="X41" s="2"/>
      <c r="Y41" s="3"/>
      <c r="Z41" s="3"/>
      <c r="AA41" s="199"/>
      <c r="AB41" s="66"/>
      <c r="AC41" s="66"/>
      <c r="AD41" s="265">
        <f>IF(COUNTA(E42:F42)&gt;=2,1,0)</f>
        <v>0</v>
      </c>
      <c r="AE41" s="262">
        <f>IF(COUNTA(G42:H42)&gt;=1,1,0)</f>
        <v>0</v>
      </c>
      <c r="AF41" s="262">
        <f>IF(COUNTA(I42:J42)&gt;=1,1,0)</f>
        <v>0</v>
      </c>
      <c r="AG41" s="262"/>
      <c r="AH41" s="265">
        <v>3</v>
      </c>
    </row>
    <row r="42" spans="1:34" ht="13.5" thickBot="1">
      <c r="A42" s="276"/>
      <c r="B42" s="288"/>
      <c r="C42" s="276"/>
      <c r="D42" s="276"/>
      <c r="E42" s="208"/>
      <c r="F42" s="208"/>
      <c r="G42" s="208"/>
      <c r="H42" s="208"/>
      <c r="I42" s="208"/>
      <c r="J42" s="208"/>
      <c r="K42" s="209"/>
      <c r="L42" s="210"/>
      <c r="M42" s="210"/>
      <c r="N42" s="210"/>
      <c r="O42" s="210"/>
      <c r="P42" s="210"/>
      <c r="Q42" s="210"/>
      <c r="R42" s="211"/>
      <c r="S42" s="276"/>
      <c r="T42" s="276"/>
      <c r="U42" s="273"/>
      <c r="V42" s="273"/>
      <c r="W42" s="66"/>
      <c r="X42" s="2"/>
      <c r="Y42" s="3"/>
      <c r="Z42" s="3"/>
      <c r="AA42" s="199"/>
      <c r="AB42" s="66"/>
      <c r="AC42" s="66"/>
      <c r="AD42" s="263"/>
      <c r="AE42" s="263"/>
      <c r="AF42" s="263"/>
      <c r="AG42" s="263"/>
      <c r="AH42" s="263"/>
    </row>
    <row r="43" spans="1:34" ht="13.5" thickBot="1">
      <c r="A43" s="259">
        <f>A41+1</f>
        <v>5</v>
      </c>
      <c r="B43" s="287" t="str">
        <f>DenStatus!C28</f>
        <v>Cubs Who Care</v>
      </c>
      <c r="C43" s="286" t="s">
        <v>210</v>
      </c>
      <c r="D43" s="260">
        <v>13</v>
      </c>
      <c r="E43" s="203">
        <v>1</v>
      </c>
      <c r="F43" s="204">
        <v>2</v>
      </c>
      <c r="G43" s="204">
        <v>3</v>
      </c>
      <c r="H43" s="204" t="s">
        <v>164</v>
      </c>
      <c r="I43" s="204" t="s">
        <v>165</v>
      </c>
      <c r="J43" s="204" t="s">
        <v>178</v>
      </c>
      <c r="K43" s="204" t="s">
        <v>207</v>
      </c>
      <c r="L43" s="204" t="s">
        <v>208</v>
      </c>
      <c r="M43" s="204" t="s">
        <v>209</v>
      </c>
      <c r="N43" s="204">
        <v>5</v>
      </c>
      <c r="O43" s="204">
        <v>6</v>
      </c>
      <c r="P43" s="204">
        <v>7</v>
      </c>
      <c r="Q43" s="204">
        <v>8</v>
      </c>
      <c r="R43" s="207"/>
      <c r="S43" s="259">
        <f>COUNTA(E44:R44)</f>
        <v>0</v>
      </c>
      <c r="T43" s="259">
        <f>IF(SUM(AD43:AG44)&gt;=AH43,1,0)</f>
        <v>0</v>
      </c>
      <c r="U43" s="272"/>
      <c r="V43" s="272"/>
      <c r="W43" s="66"/>
      <c r="X43" s="2"/>
      <c r="Y43" s="3"/>
      <c r="Z43" s="3"/>
      <c r="AA43" s="199"/>
      <c r="AB43" s="66"/>
      <c r="AC43" s="66"/>
      <c r="AD43" s="265">
        <f>COUNTA(E44:G44)</f>
        <v>0</v>
      </c>
      <c r="AE43" s="265">
        <f>IF(COUNTA(H44:M44)&gt;=3,1,0)</f>
        <v>0</v>
      </c>
      <c r="AF43" s="262">
        <f>COUNTA(N44:Q44)</f>
        <v>0</v>
      </c>
      <c r="AG43" s="262"/>
      <c r="AH43" s="265">
        <v>4</v>
      </c>
    </row>
    <row r="44" spans="1:34" ht="13.5" thickBot="1">
      <c r="A44" s="276"/>
      <c r="B44" s="288"/>
      <c r="C44" s="276"/>
      <c r="D44" s="276"/>
      <c r="E44" s="208"/>
      <c r="F44" s="208"/>
      <c r="G44" s="208"/>
      <c r="H44" s="208"/>
      <c r="I44" s="208"/>
      <c r="J44" s="208"/>
      <c r="K44" s="208"/>
      <c r="L44" s="208"/>
      <c r="M44" s="208"/>
      <c r="N44" s="208"/>
      <c r="O44" s="208"/>
      <c r="P44" s="208"/>
      <c r="Q44" s="208"/>
      <c r="R44" s="211"/>
      <c r="S44" s="276"/>
      <c r="T44" s="276"/>
      <c r="U44" s="273"/>
      <c r="V44" s="273"/>
      <c r="W44" s="66"/>
      <c r="X44" s="2"/>
      <c r="Y44" s="3"/>
      <c r="Z44" s="3"/>
      <c r="AA44" s="199"/>
      <c r="AB44" s="66"/>
      <c r="AC44" s="66"/>
      <c r="AD44" s="263"/>
      <c r="AE44" s="263"/>
      <c r="AF44" s="263"/>
      <c r="AG44" s="263"/>
      <c r="AH44" s="263"/>
    </row>
    <row r="45" spans="1:34" ht="13.5" thickBot="1">
      <c r="A45" s="259">
        <f>A43+1</f>
        <v>6</v>
      </c>
      <c r="B45" s="287" t="str">
        <f>DenStatus!C29</f>
        <v>Digging in the Past</v>
      </c>
      <c r="C45" s="260">
        <v>4</v>
      </c>
      <c r="D45" s="260">
        <v>5</v>
      </c>
      <c r="E45" s="204">
        <v>1</v>
      </c>
      <c r="F45" s="204">
        <v>2</v>
      </c>
      <c r="G45" s="204" t="s">
        <v>162</v>
      </c>
      <c r="H45" s="204" t="s">
        <v>163</v>
      </c>
      <c r="I45" s="204">
        <v>4</v>
      </c>
      <c r="J45" s="205"/>
      <c r="K45" s="206"/>
      <c r="L45" s="206"/>
      <c r="M45" s="206"/>
      <c r="N45" s="206"/>
      <c r="O45" s="206"/>
      <c r="P45" s="206"/>
      <c r="Q45" s="206"/>
      <c r="R45" s="207"/>
      <c r="S45" s="259">
        <f>COUNTA(E46:R46)</f>
        <v>0</v>
      </c>
      <c r="T45" s="259">
        <f>IF(SUM(AD45:AG46)&gt;=AH45,1,0)</f>
        <v>0</v>
      </c>
      <c r="U45" s="274"/>
      <c r="V45" s="274"/>
      <c r="W45" s="66"/>
      <c r="X45" s="2"/>
      <c r="Y45" s="3"/>
      <c r="Z45" s="3"/>
      <c r="AA45" s="199"/>
      <c r="AB45" s="66"/>
      <c r="AC45" s="66"/>
      <c r="AD45" s="265">
        <f>IF(COUNTA(E46:F46)&gt;=2,1,0)</f>
        <v>0</v>
      </c>
      <c r="AE45" s="262">
        <f>IF(COUNTA(G46:H46)&gt;=1,1,0)</f>
        <v>0</v>
      </c>
      <c r="AF45" s="266">
        <f>IF(COUNTA(I46)&gt;=1,1,0)</f>
        <v>0</v>
      </c>
      <c r="AG45" s="262"/>
      <c r="AH45" s="265">
        <v>3</v>
      </c>
    </row>
    <row r="46" spans="1:34" ht="13.5" thickBot="1">
      <c r="A46" s="276"/>
      <c r="B46" s="288"/>
      <c r="C46" s="276"/>
      <c r="D46" s="276"/>
      <c r="E46" s="208"/>
      <c r="F46" s="208"/>
      <c r="G46" s="208"/>
      <c r="H46" s="208"/>
      <c r="I46" s="208"/>
      <c r="J46" s="209"/>
      <c r="K46" s="210"/>
      <c r="L46" s="210"/>
      <c r="M46" s="210"/>
      <c r="N46" s="210"/>
      <c r="O46" s="210"/>
      <c r="P46" s="210"/>
      <c r="Q46" s="210"/>
      <c r="R46" s="211"/>
      <c r="S46" s="276"/>
      <c r="T46" s="276"/>
      <c r="U46" s="273"/>
      <c r="V46" s="273"/>
      <c r="W46" s="66"/>
      <c r="X46" s="2"/>
      <c r="Y46" s="3"/>
      <c r="Z46" s="3"/>
      <c r="AA46" s="199"/>
      <c r="AB46" s="66"/>
      <c r="AC46" s="66"/>
      <c r="AD46" s="263"/>
      <c r="AE46" s="263"/>
      <c r="AF46" s="263"/>
      <c r="AG46" s="263"/>
      <c r="AH46" s="263"/>
    </row>
    <row r="47" spans="1:34" ht="13.5" thickBot="1">
      <c r="A47" s="259">
        <f>A45+1</f>
        <v>7</v>
      </c>
      <c r="B47" s="287" t="str">
        <f>DenStatus!C30</f>
        <v>Finding Your Way</v>
      </c>
      <c r="C47" s="260">
        <v>6</v>
      </c>
      <c r="D47" s="260">
        <v>6</v>
      </c>
      <c r="E47" s="204" t="s">
        <v>166</v>
      </c>
      <c r="F47" s="204" t="s">
        <v>167</v>
      </c>
      <c r="G47" s="204" t="s">
        <v>168</v>
      </c>
      <c r="H47" s="204" t="s">
        <v>169</v>
      </c>
      <c r="I47" s="204">
        <v>3</v>
      </c>
      <c r="J47" s="203">
        <v>4</v>
      </c>
      <c r="K47" s="205"/>
      <c r="L47" s="206"/>
      <c r="M47" s="206"/>
      <c r="N47" s="206"/>
      <c r="O47" s="206"/>
      <c r="P47" s="206"/>
      <c r="Q47" s="206"/>
      <c r="R47" s="207"/>
      <c r="S47" s="259">
        <f>COUNTA(E48:R48)</f>
        <v>0</v>
      </c>
      <c r="T47" s="259">
        <f>IF(SUM(AD47:AG48)&gt;=AH47,1,0)</f>
        <v>0</v>
      </c>
      <c r="U47" s="272"/>
      <c r="V47" s="272"/>
      <c r="W47" s="66"/>
      <c r="X47" s="2"/>
      <c r="Y47" s="3"/>
      <c r="Z47" s="3"/>
      <c r="AA47" s="199"/>
      <c r="AB47" s="66"/>
      <c r="AC47" s="66"/>
      <c r="AD47" s="265">
        <f>IF(COUNTA(E48:J48)&gt;=6,1,0)</f>
        <v>0</v>
      </c>
      <c r="AE47" s="262"/>
      <c r="AF47" s="262"/>
      <c r="AG47" s="262"/>
      <c r="AH47" s="265">
        <v>1</v>
      </c>
    </row>
    <row r="48" spans="1:34" ht="13.5" thickBot="1">
      <c r="A48" s="276"/>
      <c r="B48" s="288"/>
      <c r="C48" s="276"/>
      <c r="D48" s="276"/>
      <c r="E48" s="208"/>
      <c r="F48" s="208"/>
      <c r="G48" s="208"/>
      <c r="H48" s="208"/>
      <c r="I48" s="208"/>
      <c r="J48" s="208"/>
      <c r="K48" s="209"/>
      <c r="L48" s="210"/>
      <c r="M48" s="210"/>
      <c r="N48" s="210"/>
      <c r="O48" s="210"/>
      <c r="P48" s="210"/>
      <c r="Q48" s="210"/>
      <c r="R48" s="211"/>
      <c r="S48" s="276"/>
      <c r="T48" s="276"/>
      <c r="U48" s="273"/>
      <c r="V48" s="273"/>
      <c r="W48" s="66"/>
      <c r="X48" s="2"/>
      <c r="Y48" s="3"/>
      <c r="Z48" s="3"/>
      <c r="AA48" s="199"/>
      <c r="AB48" s="66"/>
      <c r="AC48" s="66"/>
      <c r="AD48" s="263"/>
      <c r="AE48" s="263"/>
      <c r="AF48" s="263"/>
      <c r="AG48" s="263"/>
      <c r="AH48" s="263"/>
    </row>
    <row r="49" spans="1:34" ht="13.5" thickBot="1">
      <c r="A49" s="259">
        <f>A47+1</f>
        <v>8</v>
      </c>
      <c r="B49" s="287" t="str">
        <f>DenStatus!C31</f>
        <v>Germs Alive!</v>
      </c>
      <c r="C49" s="260">
        <v>5</v>
      </c>
      <c r="D49" s="260">
        <v>6</v>
      </c>
      <c r="E49" s="203">
        <v>1</v>
      </c>
      <c r="F49" s="203">
        <v>2</v>
      </c>
      <c r="G49" s="203">
        <v>3</v>
      </c>
      <c r="H49" s="203">
        <v>4</v>
      </c>
      <c r="I49" s="203">
        <v>5</v>
      </c>
      <c r="J49" s="203">
        <v>6</v>
      </c>
      <c r="K49" s="205"/>
      <c r="L49" s="206"/>
      <c r="M49" s="206"/>
      <c r="N49" s="206"/>
      <c r="O49" s="206"/>
      <c r="P49" s="206"/>
      <c r="Q49" s="206"/>
      <c r="R49" s="207"/>
      <c r="S49" s="259">
        <f>COUNTA(E50:R50)</f>
        <v>0</v>
      </c>
      <c r="T49" s="259">
        <f>IF(SUM(AD49:AG50)&gt;=AH49,1,0)</f>
        <v>0</v>
      </c>
      <c r="U49" s="272"/>
      <c r="V49" s="272"/>
      <c r="W49" s="66"/>
      <c r="X49" s="2"/>
      <c r="Y49" s="3"/>
      <c r="Z49" s="3"/>
      <c r="AA49" s="199"/>
      <c r="AB49" s="66"/>
      <c r="AC49" s="66"/>
      <c r="AD49" s="265">
        <f>IF(COUNTA(E50:J50)&gt;=5,1,0)</f>
        <v>0</v>
      </c>
      <c r="AE49" s="262"/>
      <c r="AF49" s="262"/>
      <c r="AG49" s="262"/>
      <c r="AH49" s="265">
        <v>1</v>
      </c>
    </row>
    <row r="50" spans="1:34" ht="13.5" thickBot="1">
      <c r="A50" s="276"/>
      <c r="B50" s="288"/>
      <c r="C50" s="276"/>
      <c r="D50" s="276"/>
      <c r="E50" s="208"/>
      <c r="F50" s="208"/>
      <c r="G50" s="208"/>
      <c r="H50" s="208"/>
      <c r="I50" s="208"/>
      <c r="J50" s="208"/>
      <c r="K50" s="209"/>
      <c r="L50" s="210"/>
      <c r="M50" s="210"/>
      <c r="N50" s="210"/>
      <c r="O50" s="210"/>
      <c r="P50" s="210"/>
      <c r="Q50" s="210"/>
      <c r="R50" s="211"/>
      <c r="S50" s="276"/>
      <c r="T50" s="276"/>
      <c r="U50" s="273"/>
      <c r="V50" s="273"/>
      <c r="W50" s="66"/>
      <c r="X50" s="2"/>
      <c r="Y50" s="3"/>
      <c r="Z50" s="3"/>
      <c r="AA50" s="199"/>
      <c r="AB50" s="66"/>
      <c r="AC50" s="66"/>
      <c r="AD50" s="263"/>
      <c r="AE50" s="263"/>
      <c r="AF50" s="263"/>
      <c r="AG50" s="263"/>
      <c r="AH50" s="263"/>
    </row>
    <row r="51" spans="1:34" ht="13.5" thickBot="1">
      <c r="A51" s="259">
        <f>A49+1</f>
        <v>9</v>
      </c>
      <c r="B51" s="287" t="str">
        <f>DenStatus!C32</f>
        <v>Grow Something</v>
      </c>
      <c r="C51" s="260">
        <v>4</v>
      </c>
      <c r="D51" s="260">
        <v>6</v>
      </c>
      <c r="E51" s="203">
        <v>1</v>
      </c>
      <c r="F51" s="203">
        <v>2</v>
      </c>
      <c r="G51" s="203">
        <v>3</v>
      </c>
      <c r="H51" s="204" t="s">
        <v>164</v>
      </c>
      <c r="I51" s="204" t="s">
        <v>165</v>
      </c>
      <c r="J51" s="204" t="s">
        <v>178</v>
      </c>
      <c r="K51" s="205"/>
      <c r="L51" s="206"/>
      <c r="M51" s="206"/>
      <c r="N51" s="206"/>
      <c r="O51" s="206"/>
      <c r="P51" s="206"/>
      <c r="Q51" s="206"/>
      <c r="R51" s="207"/>
      <c r="S51" s="259">
        <f>COUNTA(E52:R52)</f>
        <v>0</v>
      </c>
      <c r="T51" s="259">
        <f>IF(SUM(AD51:AG52)&gt;=AH51,1,0)</f>
        <v>0</v>
      </c>
      <c r="U51" s="272"/>
      <c r="V51" s="272"/>
      <c r="W51" s="66"/>
      <c r="X51" s="2"/>
      <c r="Y51" s="3"/>
      <c r="Z51" s="3"/>
      <c r="AA51" s="199"/>
      <c r="AB51" s="66"/>
      <c r="AC51" s="66"/>
      <c r="AD51" s="265">
        <f>IF(COUNTA(E52:G52)&gt;=3,1,0)</f>
        <v>0</v>
      </c>
      <c r="AE51" s="275">
        <f>IF(COUNTA(H52:J52)&gt;=1,1,0)</f>
        <v>0</v>
      </c>
      <c r="AF51" s="262"/>
      <c r="AG51" s="262"/>
      <c r="AH51" s="265">
        <v>2</v>
      </c>
    </row>
    <row r="52" spans="1:34" ht="13.5" thickBot="1">
      <c r="A52" s="276"/>
      <c r="B52" s="288"/>
      <c r="C52" s="276"/>
      <c r="D52" s="276"/>
      <c r="E52" s="208"/>
      <c r="F52" s="208"/>
      <c r="G52" s="208"/>
      <c r="H52" s="208"/>
      <c r="I52" s="208"/>
      <c r="J52" s="208"/>
      <c r="K52" s="209"/>
      <c r="L52" s="210"/>
      <c r="M52" s="210"/>
      <c r="N52" s="210"/>
      <c r="O52" s="210"/>
      <c r="P52" s="210"/>
      <c r="Q52" s="210"/>
      <c r="R52" s="211"/>
      <c r="S52" s="276"/>
      <c r="T52" s="276"/>
      <c r="U52" s="273"/>
      <c r="V52" s="273"/>
      <c r="W52" s="66"/>
      <c r="X52" s="2"/>
      <c r="Y52" s="3"/>
      <c r="Z52" s="3"/>
      <c r="AA52" s="199"/>
      <c r="AB52" s="66"/>
      <c r="AC52" s="66"/>
      <c r="AD52" s="263"/>
      <c r="AE52" s="263"/>
      <c r="AF52" s="263"/>
      <c r="AG52" s="263"/>
      <c r="AH52" s="263"/>
    </row>
    <row r="53" spans="1:34" ht="13.5" thickBot="1">
      <c r="A53" s="259">
        <f>A51+1</f>
        <v>10</v>
      </c>
      <c r="B53" s="287" t="str">
        <f>DenStatus!C33</f>
        <v>Hometown Heroes</v>
      </c>
      <c r="C53" s="260">
        <v>4</v>
      </c>
      <c r="D53" s="260">
        <v>6</v>
      </c>
      <c r="E53" s="203">
        <v>1</v>
      </c>
      <c r="F53" s="203">
        <v>2</v>
      </c>
      <c r="G53" s="203">
        <v>3</v>
      </c>
      <c r="H53" s="204" t="s">
        <v>164</v>
      </c>
      <c r="I53" s="204" t="s">
        <v>165</v>
      </c>
      <c r="J53" s="204" t="s">
        <v>178</v>
      </c>
      <c r="K53" s="205"/>
      <c r="L53" s="206"/>
      <c r="M53" s="206"/>
      <c r="N53" s="206"/>
      <c r="O53" s="206"/>
      <c r="P53" s="206"/>
      <c r="Q53" s="206"/>
      <c r="R53" s="207"/>
      <c r="S53" s="259">
        <f>COUNTA(E54:R54)</f>
        <v>0</v>
      </c>
      <c r="T53" s="259">
        <f>IF(SUM(AD53:AG54)&gt;=AH53,1,0)</f>
        <v>0</v>
      </c>
      <c r="U53" s="272"/>
      <c r="V53" s="272"/>
      <c r="W53" s="66"/>
      <c r="X53" s="2"/>
      <c r="Y53" s="3"/>
      <c r="Z53" s="3"/>
      <c r="AA53" s="199"/>
      <c r="AB53" s="66"/>
      <c r="AC53" s="66"/>
      <c r="AD53" s="265">
        <f>IF(COUNTA(E54:G54)&gt;=3,1,0)</f>
        <v>0</v>
      </c>
      <c r="AE53" s="266">
        <f>IF(COUNTA(H54:J54)&gt;=1,1,0)</f>
        <v>0</v>
      </c>
      <c r="AF53" s="262"/>
      <c r="AG53" s="262"/>
      <c r="AH53" s="265">
        <v>2</v>
      </c>
    </row>
    <row r="54" spans="1:34" ht="13.5" thickBot="1">
      <c r="A54" s="276"/>
      <c r="B54" s="288"/>
      <c r="C54" s="276"/>
      <c r="D54" s="276"/>
      <c r="E54" s="208"/>
      <c r="F54" s="208"/>
      <c r="G54" s="208"/>
      <c r="H54" s="208"/>
      <c r="I54" s="208"/>
      <c r="J54" s="208"/>
      <c r="K54" s="209"/>
      <c r="L54" s="210"/>
      <c r="M54" s="210"/>
      <c r="N54" s="210"/>
      <c r="O54" s="210"/>
      <c r="P54" s="210"/>
      <c r="Q54" s="210"/>
      <c r="R54" s="211"/>
      <c r="S54" s="276"/>
      <c r="T54" s="276"/>
      <c r="U54" s="273"/>
      <c r="V54" s="273"/>
      <c r="W54" s="66"/>
      <c r="X54" s="2"/>
      <c r="Y54" s="3"/>
      <c r="Z54" s="3"/>
      <c r="AA54" s="199"/>
      <c r="AB54" s="66"/>
      <c r="AC54" s="66"/>
      <c r="AD54" s="263"/>
      <c r="AE54" s="263"/>
      <c r="AF54" s="263"/>
      <c r="AG54" s="263"/>
      <c r="AH54" s="263"/>
    </row>
    <row r="55" spans="1:34" ht="13.5" thickBot="1">
      <c r="A55" s="259">
        <v>11</v>
      </c>
      <c r="B55" s="287" t="str">
        <f>DenStatus!C34</f>
        <v>Motor Away</v>
      </c>
      <c r="C55" s="260">
        <v>4</v>
      </c>
      <c r="D55" s="260">
        <v>4</v>
      </c>
      <c r="E55" s="204" t="s">
        <v>166</v>
      </c>
      <c r="F55" s="204" t="s">
        <v>167</v>
      </c>
      <c r="G55" s="203">
        <v>2</v>
      </c>
      <c r="H55" s="203">
        <v>3</v>
      </c>
      <c r="I55" s="205"/>
      <c r="J55" s="206"/>
      <c r="K55" s="206"/>
      <c r="L55" s="206"/>
      <c r="M55" s="206"/>
      <c r="N55" s="206"/>
      <c r="O55" s="206"/>
      <c r="P55" s="206"/>
      <c r="Q55" s="206"/>
      <c r="R55" s="207"/>
      <c r="S55" s="259">
        <f>COUNTA(E56:R56)</f>
        <v>0</v>
      </c>
      <c r="T55" s="259">
        <f>IF(SUM(AD55:AG56)&gt;=AH55,1,0)</f>
        <v>0</v>
      </c>
      <c r="U55" s="272"/>
      <c r="V55" s="272"/>
      <c r="W55" s="66"/>
      <c r="X55" s="2"/>
      <c r="Y55" s="3"/>
      <c r="Z55" s="3"/>
      <c r="AA55" s="199"/>
      <c r="AB55" s="66"/>
      <c r="AC55" s="66"/>
      <c r="AD55" s="265">
        <f>IF(COUNTA(E56:H56)&gt;=4,1,0)</f>
        <v>0</v>
      </c>
      <c r="AE55" s="262"/>
      <c r="AF55" s="262"/>
      <c r="AG55" s="262"/>
      <c r="AH55" s="265">
        <v>1</v>
      </c>
    </row>
    <row r="56" spans="1:34" ht="13.5" thickBot="1">
      <c r="A56" s="276"/>
      <c r="B56" s="288"/>
      <c r="C56" s="276"/>
      <c r="D56" s="276"/>
      <c r="E56" s="208"/>
      <c r="F56" s="208"/>
      <c r="G56" s="208"/>
      <c r="H56" s="208"/>
      <c r="I56" s="209"/>
      <c r="J56" s="210"/>
      <c r="K56" s="210"/>
      <c r="L56" s="210"/>
      <c r="M56" s="210"/>
      <c r="N56" s="210"/>
      <c r="O56" s="210"/>
      <c r="P56" s="210"/>
      <c r="Q56" s="210"/>
      <c r="R56" s="211"/>
      <c r="S56" s="276"/>
      <c r="T56" s="276"/>
      <c r="U56" s="273"/>
      <c r="V56" s="273"/>
      <c r="W56" s="66"/>
      <c r="X56" s="2"/>
      <c r="Y56" s="3"/>
      <c r="Z56" s="3"/>
      <c r="AA56" s="199"/>
      <c r="AB56" s="66"/>
      <c r="AC56" s="66"/>
      <c r="AD56" s="263"/>
      <c r="AE56" s="263"/>
      <c r="AF56" s="263"/>
      <c r="AG56" s="263"/>
      <c r="AH56" s="263"/>
    </row>
    <row r="57" spans="1:34" ht="13.5" thickBot="1">
      <c r="A57" s="259">
        <v>12</v>
      </c>
      <c r="B57" s="287" t="str">
        <f>DenStatus!C35</f>
        <v>Paws of Skill</v>
      </c>
      <c r="C57" s="260">
        <v>4</v>
      </c>
      <c r="D57" s="260">
        <v>7</v>
      </c>
      <c r="E57" s="203">
        <v>1</v>
      </c>
      <c r="F57" s="203">
        <v>2</v>
      </c>
      <c r="G57" s="203">
        <v>3</v>
      </c>
      <c r="H57" s="203">
        <v>4</v>
      </c>
      <c r="I57" s="203">
        <v>5</v>
      </c>
      <c r="J57" s="203">
        <v>6</v>
      </c>
      <c r="K57" s="203">
        <v>7</v>
      </c>
      <c r="L57" s="205"/>
      <c r="M57" s="206"/>
      <c r="N57" s="206"/>
      <c r="O57" s="206"/>
      <c r="P57" s="206"/>
      <c r="Q57" s="206"/>
      <c r="R57" s="207"/>
      <c r="S57" s="259">
        <f>COUNTA(E58:R58)</f>
        <v>0</v>
      </c>
      <c r="T57" s="259">
        <f>IF(SUM(AD57:AG58)&gt;=AH57,1,0)</f>
        <v>0</v>
      </c>
      <c r="U57" s="272"/>
      <c r="V57" s="272"/>
      <c r="W57" s="66"/>
      <c r="X57" s="2"/>
      <c r="Y57" s="3"/>
      <c r="Z57" s="3"/>
      <c r="AA57" s="199"/>
      <c r="AB57" s="66"/>
      <c r="AC57" s="66"/>
      <c r="AD57" s="265">
        <f>IF(COUNTA(E58:H58)&gt;=4,1,0)</f>
        <v>0</v>
      </c>
      <c r="AE57" s="262"/>
      <c r="AF57" s="262"/>
      <c r="AG57" s="262"/>
      <c r="AH57" s="265">
        <v>1</v>
      </c>
    </row>
    <row r="58" spans="1:34" ht="13.5" thickBot="1">
      <c r="A58" s="276"/>
      <c r="B58" s="288"/>
      <c r="C58" s="276"/>
      <c r="D58" s="276"/>
      <c r="E58" s="208"/>
      <c r="F58" s="208"/>
      <c r="G58" s="208"/>
      <c r="H58" s="208"/>
      <c r="I58" s="208"/>
      <c r="J58" s="208"/>
      <c r="K58" s="208"/>
      <c r="L58" s="209"/>
      <c r="M58" s="210"/>
      <c r="N58" s="210"/>
      <c r="O58" s="210"/>
      <c r="P58" s="210"/>
      <c r="Q58" s="210"/>
      <c r="R58" s="211"/>
      <c r="S58" s="276"/>
      <c r="T58" s="276"/>
      <c r="U58" s="273"/>
      <c r="V58" s="273"/>
      <c r="W58" s="66"/>
      <c r="X58" s="2"/>
      <c r="Y58" s="3"/>
      <c r="Z58" s="3"/>
      <c r="AA58" s="199"/>
      <c r="AB58" s="66"/>
      <c r="AC58" s="66"/>
      <c r="AD58" s="263"/>
      <c r="AE58" s="263"/>
      <c r="AF58" s="263"/>
      <c r="AG58" s="263"/>
      <c r="AH58" s="263"/>
    </row>
    <row r="59" spans="1:34" ht="13.5" thickBot="1">
      <c r="A59" s="268">
        <v>13</v>
      </c>
      <c r="B59" s="283" t="str">
        <f>DenStatus!C36</f>
        <v>Spirit of the Water</v>
      </c>
      <c r="C59" s="281">
        <v>5</v>
      </c>
      <c r="D59" s="281">
        <v>5</v>
      </c>
      <c r="E59" s="197">
        <v>1</v>
      </c>
      <c r="F59" s="197">
        <v>2</v>
      </c>
      <c r="G59" s="197">
        <v>3</v>
      </c>
      <c r="H59" s="197">
        <v>4</v>
      </c>
      <c r="I59" s="197">
        <v>5</v>
      </c>
      <c r="J59" s="205"/>
      <c r="K59" s="78"/>
      <c r="L59" s="78"/>
      <c r="M59" s="78"/>
      <c r="N59" s="78"/>
      <c r="O59" s="78"/>
      <c r="P59" s="78"/>
      <c r="Q59" s="78"/>
      <c r="R59" s="202"/>
      <c r="S59" s="268">
        <f>COUNTA(E60:R60)</f>
        <v>0</v>
      </c>
      <c r="T59" s="268">
        <f>IF(SUM(AD59:AG60)&gt;=AH59,1,0)</f>
        <v>0</v>
      </c>
      <c r="U59" s="270"/>
      <c r="V59" s="270"/>
      <c r="W59" s="66"/>
      <c r="X59" s="2"/>
      <c r="Y59" s="3"/>
      <c r="Z59" s="3"/>
      <c r="AA59" s="199"/>
      <c r="AB59" s="66"/>
      <c r="AC59" s="66"/>
      <c r="AD59" s="265">
        <f>IF(COUNTA(E60:I60)&gt;=5,1,0)</f>
        <v>0</v>
      </c>
      <c r="AE59" s="262"/>
      <c r="AF59" s="262"/>
      <c r="AG59" s="262"/>
      <c r="AH59" s="265">
        <v>1</v>
      </c>
    </row>
    <row r="60" spans="1:34" ht="13.5" thickBot="1">
      <c r="A60" s="282"/>
      <c r="B60" s="284"/>
      <c r="C60" s="282"/>
      <c r="D60" s="269"/>
      <c r="E60" s="8"/>
      <c r="F60" s="8"/>
      <c r="G60" s="8"/>
      <c r="H60" s="8"/>
      <c r="I60" s="8"/>
      <c r="J60" s="183"/>
      <c r="K60" s="184"/>
      <c r="L60" s="184"/>
      <c r="M60" s="184"/>
      <c r="N60" s="184"/>
      <c r="O60" s="184"/>
      <c r="P60" s="184"/>
      <c r="Q60" s="184"/>
      <c r="R60" s="198"/>
      <c r="S60" s="269"/>
      <c r="T60" s="269"/>
      <c r="U60" s="271"/>
      <c r="V60" s="271"/>
      <c r="W60" s="66"/>
      <c r="X60" s="2"/>
      <c r="Y60" s="3"/>
      <c r="Z60" s="3"/>
      <c r="AA60" s="199"/>
      <c r="AB60" s="66"/>
      <c r="AC60" s="66"/>
      <c r="AD60" s="263"/>
      <c r="AE60" s="263"/>
      <c r="AF60" s="263"/>
      <c r="AG60" s="263"/>
      <c r="AH60" s="263"/>
    </row>
    <row r="61" spans="1:34" ht="13.5" thickTop="1">
      <c r="A61" s="66"/>
      <c r="B61" s="72" t="s">
        <v>91</v>
      </c>
      <c r="C61" s="73">
        <f>IF(SUM(T35:T60)&gt;=1,"X",0)</f>
        <v>0</v>
      </c>
      <c r="D61" s="227" t="s">
        <v>212</v>
      </c>
      <c r="E61" s="76"/>
      <c r="F61" s="76"/>
      <c r="G61" s="76"/>
      <c r="H61" s="76"/>
      <c r="I61" s="76"/>
      <c r="J61" s="76"/>
      <c r="K61" s="76"/>
      <c r="L61" s="76"/>
      <c r="M61" s="76"/>
      <c r="N61" s="76"/>
      <c r="O61" s="76"/>
      <c r="P61" s="76"/>
      <c r="Q61" s="76"/>
      <c r="R61" s="66"/>
      <c r="S61" s="66"/>
      <c r="T61" s="66"/>
      <c r="U61" s="200"/>
      <c r="V61" s="66"/>
      <c r="W61" s="66"/>
      <c r="X61" s="6"/>
      <c r="Y61" s="3"/>
      <c r="Z61" s="3"/>
      <c r="AA61" s="199"/>
      <c r="AB61" s="66"/>
      <c r="AC61" s="66"/>
      <c r="AD61" s="66"/>
      <c r="AE61" s="66"/>
      <c r="AF61" s="66"/>
      <c r="AG61" s="66"/>
      <c r="AH61" s="66"/>
    </row>
    <row r="62" spans="1:34">
      <c r="A62" s="66"/>
      <c r="B62" s="77"/>
      <c r="C62" s="78"/>
      <c r="D62" s="76"/>
      <c r="E62" s="76"/>
      <c r="F62" s="76"/>
      <c r="G62" s="76"/>
      <c r="H62" s="76"/>
      <c r="I62" s="76"/>
      <c r="J62" s="76"/>
      <c r="K62" s="76"/>
      <c r="L62" s="76"/>
      <c r="M62" s="76"/>
      <c r="N62" s="76"/>
      <c r="O62" s="76"/>
      <c r="P62" s="76"/>
      <c r="Q62" s="76"/>
      <c r="R62" s="66"/>
      <c r="S62" s="66"/>
      <c r="T62" s="66"/>
      <c r="U62" s="66"/>
      <c r="V62" s="66"/>
      <c r="W62" s="66"/>
      <c r="X62" s="2"/>
      <c r="Y62" s="3"/>
      <c r="Z62" s="3"/>
      <c r="AA62" s="199"/>
      <c r="AB62" s="66"/>
      <c r="AC62" s="66"/>
      <c r="AD62" s="237" t="s">
        <v>100</v>
      </c>
      <c r="AE62" s="232"/>
      <c r="AF62" s="232"/>
      <c r="AG62" s="232"/>
      <c r="AH62" s="218"/>
    </row>
    <row r="63" spans="1:34">
      <c r="A63" s="67" t="s">
        <v>107</v>
      </c>
      <c r="B63" s="66"/>
      <c r="C63" s="66"/>
      <c r="D63" s="66"/>
      <c r="E63" s="66"/>
      <c r="F63" s="66"/>
      <c r="G63" s="66"/>
      <c r="H63" s="66"/>
      <c r="I63" s="66"/>
      <c r="J63" s="66"/>
      <c r="K63" s="66"/>
      <c r="L63" s="66"/>
      <c r="M63" s="66"/>
      <c r="N63" s="66"/>
      <c r="O63" s="66"/>
      <c r="P63" s="66"/>
      <c r="Q63" s="66"/>
      <c r="R63" s="66"/>
      <c r="S63" s="66"/>
      <c r="T63" s="66"/>
      <c r="U63" s="66"/>
      <c r="V63" s="66"/>
      <c r="W63" s="66"/>
      <c r="X63" s="2"/>
      <c r="Y63" s="3"/>
      <c r="Z63" s="3"/>
      <c r="AA63" s="199"/>
      <c r="AB63" s="66"/>
      <c r="AC63" s="66"/>
      <c r="AD63" s="233" t="s">
        <v>27</v>
      </c>
      <c r="AE63" s="234"/>
      <c r="AF63" s="234"/>
      <c r="AG63" s="234"/>
      <c r="AH63" s="235"/>
    </row>
    <row r="64" spans="1:34">
      <c r="A64" s="68" t="s">
        <v>6</v>
      </c>
      <c r="B64" s="68"/>
      <c r="C64" s="68" t="s">
        <v>8</v>
      </c>
      <c r="D64" s="68"/>
      <c r="E64" s="195" t="s">
        <v>34</v>
      </c>
      <c r="F64" s="85"/>
      <c r="G64" s="85"/>
      <c r="H64" s="85"/>
      <c r="I64" s="85"/>
      <c r="J64" s="85"/>
      <c r="K64" s="85"/>
      <c r="L64" s="85"/>
      <c r="M64" s="85"/>
      <c r="N64" s="85"/>
      <c r="O64" s="85"/>
      <c r="P64" s="85"/>
      <c r="Q64" s="85"/>
      <c r="R64" s="86"/>
      <c r="S64" s="291" t="s">
        <v>5</v>
      </c>
      <c r="T64" s="292"/>
      <c r="U64" s="292"/>
      <c r="V64" s="293"/>
      <c r="W64" s="66"/>
      <c r="X64" s="2"/>
      <c r="Y64" s="3"/>
      <c r="Z64" s="3"/>
      <c r="AA64" s="199"/>
      <c r="AB64" s="66"/>
      <c r="AC64" s="66"/>
      <c r="AD64" s="91" t="s">
        <v>35</v>
      </c>
      <c r="AE64" s="91" t="s">
        <v>51</v>
      </c>
      <c r="AF64" s="112" t="s">
        <v>180</v>
      </c>
      <c r="AG64" s="112" t="s">
        <v>183</v>
      </c>
      <c r="AH64" s="91" t="s">
        <v>1</v>
      </c>
    </row>
    <row r="65" spans="1:34">
      <c r="A65" s="69" t="s">
        <v>46</v>
      </c>
      <c r="B65" s="68" t="s">
        <v>43</v>
      </c>
      <c r="C65" s="69" t="s">
        <v>49</v>
      </c>
      <c r="D65" s="70" t="s">
        <v>17</v>
      </c>
      <c r="E65" s="87">
        <v>1</v>
      </c>
      <c r="F65" s="240"/>
      <c r="G65" s="179"/>
      <c r="H65" s="179"/>
      <c r="I65" s="179"/>
      <c r="J65" s="179"/>
      <c r="K65" s="179"/>
      <c r="L65" s="179"/>
      <c r="M65" s="179"/>
      <c r="N65" s="179"/>
      <c r="O65" s="179"/>
      <c r="P65" s="179"/>
      <c r="Q65" s="179"/>
      <c r="R65" s="88"/>
      <c r="S65" s="69" t="s">
        <v>2</v>
      </c>
      <c r="T65" s="69" t="s">
        <v>32</v>
      </c>
      <c r="U65" s="69" t="s">
        <v>25</v>
      </c>
      <c r="V65" s="59" t="s">
        <v>104</v>
      </c>
      <c r="W65" s="66"/>
      <c r="X65" s="6"/>
      <c r="Y65" s="3"/>
      <c r="Z65" s="3"/>
      <c r="AA65" s="199"/>
      <c r="AB65" s="66"/>
      <c r="AC65" s="66"/>
      <c r="AD65" s="236" t="s">
        <v>52</v>
      </c>
      <c r="AE65" s="236" t="s">
        <v>52</v>
      </c>
      <c r="AF65" s="72" t="s">
        <v>52</v>
      </c>
      <c r="AG65" s="72" t="s">
        <v>52</v>
      </c>
      <c r="AH65" s="236" t="s">
        <v>53</v>
      </c>
    </row>
    <row r="66" spans="1:34">
      <c r="A66" s="69">
        <v>1</v>
      </c>
      <c r="B66" s="68" t="str">
        <f>DenStatus!C40</f>
        <v>Child Protection</v>
      </c>
      <c r="C66" s="69">
        <v>1</v>
      </c>
      <c r="D66" s="240">
        <v>1</v>
      </c>
      <c r="E66" s="7"/>
      <c r="F66" s="240"/>
      <c r="G66" s="179"/>
      <c r="H66" s="179"/>
      <c r="I66" s="179"/>
      <c r="J66" s="179"/>
      <c r="K66" s="179"/>
      <c r="L66" s="179"/>
      <c r="M66" s="179"/>
      <c r="N66" s="179"/>
      <c r="O66" s="179"/>
      <c r="P66" s="179"/>
      <c r="Q66" s="179"/>
      <c r="R66" s="88"/>
      <c r="S66" s="69">
        <f>COUNTA(E66:R66)</f>
        <v>0</v>
      </c>
      <c r="T66" s="69">
        <f>IF(SUM(AD66:AE66)&gt;=AH66,1,0)</f>
        <v>0</v>
      </c>
      <c r="U66" s="4"/>
      <c r="V66" s="4"/>
      <c r="W66" s="66"/>
      <c r="X66" s="2"/>
      <c r="Y66" s="3"/>
      <c r="Z66" s="3"/>
      <c r="AA66" s="199"/>
      <c r="AB66" s="66"/>
      <c r="AC66" s="66"/>
      <c r="AD66" s="225">
        <f>IF(S66&gt;=C66,1,0)</f>
        <v>0</v>
      </c>
      <c r="AE66" s="225"/>
      <c r="AF66" s="225"/>
      <c r="AG66" s="225"/>
      <c r="AH66" s="225">
        <v>1</v>
      </c>
    </row>
    <row r="67" spans="1:34" ht="13.5" thickBot="1">
      <c r="A67" s="69">
        <f>A66+1</f>
        <v>2</v>
      </c>
      <c r="B67" s="68" t="str">
        <f>DenStatus!C41</f>
        <v>Cyber Chip</v>
      </c>
      <c r="C67" s="69">
        <v>1</v>
      </c>
      <c r="D67" s="240">
        <v>1</v>
      </c>
      <c r="E67" s="8"/>
      <c r="F67" s="183"/>
      <c r="G67" s="184"/>
      <c r="H67" s="184"/>
      <c r="I67" s="184"/>
      <c r="J67" s="184"/>
      <c r="K67" s="184"/>
      <c r="L67" s="184"/>
      <c r="M67" s="184"/>
      <c r="N67" s="184"/>
      <c r="O67" s="184"/>
      <c r="P67" s="184"/>
      <c r="Q67" s="184"/>
      <c r="R67" s="198"/>
      <c r="S67" s="69">
        <f>COUNTA(E67:R67)</f>
        <v>0</v>
      </c>
      <c r="T67" s="69">
        <f>IF(SUM(AD67:AE67)&gt;=AH67,1,0)</f>
        <v>0</v>
      </c>
      <c r="U67" s="4"/>
      <c r="V67" s="4"/>
      <c r="W67" s="66"/>
      <c r="X67" s="2"/>
      <c r="Y67" s="3"/>
      <c r="Z67" s="3"/>
      <c r="AA67" s="199"/>
      <c r="AB67" s="66"/>
      <c r="AC67" s="66"/>
      <c r="AD67" s="225">
        <f>IF(S67&gt;=C67,1,0)</f>
        <v>0</v>
      </c>
      <c r="AE67" s="225"/>
      <c r="AF67" s="225"/>
      <c r="AG67" s="225"/>
      <c r="AH67" s="225">
        <v>1</v>
      </c>
    </row>
    <row r="68" spans="1:34" ht="13.5" thickTop="1">
      <c r="A68" s="218"/>
      <c r="B68" s="72" t="s">
        <v>108</v>
      </c>
      <c r="C68" s="73">
        <f>IF(SUM(T66:T67)&gt;=2,"X",0)</f>
        <v>0</v>
      </c>
      <c r="D68" s="227" t="s">
        <v>212</v>
      </c>
      <c r="E68" s="76"/>
      <c r="F68" s="75"/>
      <c r="G68" s="75"/>
      <c r="H68" s="75"/>
      <c r="I68" s="75"/>
      <c r="J68" s="75"/>
      <c r="K68" s="75"/>
      <c r="L68" s="75"/>
      <c r="M68" s="75"/>
      <c r="N68" s="75"/>
      <c r="O68" s="75"/>
      <c r="P68" s="75"/>
      <c r="Q68" s="75"/>
      <c r="R68" s="75"/>
      <c r="S68" s="75"/>
      <c r="T68" s="75"/>
      <c r="U68" s="5"/>
      <c r="V68" s="89"/>
      <c r="W68" s="66"/>
      <c r="X68" s="2"/>
      <c r="Y68" s="3"/>
      <c r="Z68" s="3"/>
      <c r="AA68" s="199"/>
      <c r="AB68" s="66"/>
      <c r="AC68" s="66"/>
      <c r="AD68" s="66"/>
      <c r="AE68" s="66"/>
      <c r="AF68" s="66"/>
      <c r="AG68" s="66"/>
      <c r="AH68" s="66"/>
    </row>
    <row r="69" spans="1:34">
      <c r="A69" s="66"/>
      <c r="B69" s="77"/>
      <c r="C69" s="78"/>
      <c r="D69" s="76"/>
      <c r="E69" s="76"/>
      <c r="F69" s="76"/>
      <c r="G69" s="76"/>
      <c r="H69" s="76"/>
      <c r="I69" s="76"/>
      <c r="J69" s="76"/>
      <c r="K69" s="76"/>
      <c r="L69" s="76"/>
      <c r="M69" s="76"/>
      <c r="N69" s="76"/>
      <c r="O69" s="76"/>
      <c r="P69" s="76"/>
      <c r="Q69" s="76"/>
      <c r="R69" s="66"/>
      <c r="S69" s="66"/>
      <c r="T69" s="66"/>
      <c r="U69" s="66"/>
      <c r="V69" s="66"/>
      <c r="W69" s="66"/>
      <c r="X69" s="6"/>
      <c r="Y69" s="3"/>
      <c r="Z69" s="3"/>
      <c r="AA69" s="199"/>
      <c r="AB69" s="66"/>
      <c r="AC69" s="66"/>
      <c r="AD69" s="237" t="s">
        <v>101</v>
      </c>
      <c r="AE69" s="232"/>
      <c r="AF69" s="232"/>
      <c r="AG69" s="232"/>
      <c r="AH69" s="218"/>
    </row>
    <row r="70" spans="1:34">
      <c r="A70" s="66"/>
      <c r="B70" s="58" t="s">
        <v>99</v>
      </c>
      <c r="C70" s="69">
        <f>IF(SUM(AD73:AD76)&gt;=SUM(AH73:AH76),"X",0)</f>
        <v>0</v>
      </c>
      <c r="D70" s="76"/>
      <c r="E70" s="76"/>
      <c r="F70" s="76"/>
      <c r="G70" s="76"/>
      <c r="H70" s="76"/>
      <c r="I70" s="76"/>
      <c r="J70" s="76"/>
      <c r="K70" s="76"/>
      <c r="L70" s="76"/>
      <c r="M70" s="76"/>
      <c r="N70" s="76"/>
      <c r="O70" s="76"/>
      <c r="P70" s="76"/>
      <c r="Q70" s="76"/>
      <c r="R70" s="66"/>
      <c r="S70" s="66"/>
      <c r="T70" s="66"/>
      <c r="U70" s="66"/>
      <c r="V70" s="66"/>
      <c r="W70" s="66"/>
      <c r="X70" s="6"/>
      <c r="Y70" s="3"/>
      <c r="Z70" s="3"/>
      <c r="AA70" s="199"/>
      <c r="AB70" s="66"/>
      <c r="AC70" s="66"/>
      <c r="AD70" s="233" t="s">
        <v>27</v>
      </c>
      <c r="AE70" s="234"/>
      <c r="AF70" s="234"/>
      <c r="AG70" s="234"/>
      <c r="AH70" s="235"/>
    </row>
    <row r="71" spans="1:34">
      <c r="A71" s="66"/>
      <c r="B71" s="77"/>
      <c r="C71" s="78"/>
      <c r="D71" s="76"/>
      <c r="E71" s="76"/>
      <c r="F71" s="76"/>
      <c r="G71" s="76"/>
      <c r="H71" s="76"/>
      <c r="I71" s="76"/>
      <c r="J71" s="76"/>
      <c r="K71" s="76"/>
      <c r="L71" s="76"/>
      <c r="M71" s="76"/>
      <c r="N71" s="76"/>
      <c r="O71" s="76"/>
      <c r="P71" s="76"/>
      <c r="Q71" s="76"/>
      <c r="R71" s="66"/>
      <c r="S71" s="66"/>
      <c r="T71" s="66"/>
      <c r="U71" s="66"/>
      <c r="V71" s="66"/>
      <c r="W71" s="66"/>
      <c r="X71" s="66"/>
      <c r="Y71" s="66"/>
      <c r="Z71" s="66"/>
      <c r="AA71" s="66"/>
      <c r="AB71" s="66"/>
      <c r="AC71" s="66"/>
      <c r="AD71" s="91" t="s">
        <v>35</v>
      </c>
      <c r="AE71" s="91" t="s">
        <v>51</v>
      </c>
      <c r="AF71" s="112" t="s">
        <v>180</v>
      </c>
      <c r="AG71" s="112" t="s">
        <v>183</v>
      </c>
      <c r="AH71" s="91" t="s">
        <v>1</v>
      </c>
    </row>
    <row r="72" spans="1:34">
      <c r="A72" s="66"/>
      <c r="B72" s="79"/>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236" t="s">
        <v>52</v>
      </c>
      <c r="AE72" s="236" t="s">
        <v>52</v>
      </c>
      <c r="AF72" s="72" t="s">
        <v>52</v>
      </c>
      <c r="AG72" s="72" t="s">
        <v>52</v>
      </c>
      <c r="AH72" s="236" t="s">
        <v>53</v>
      </c>
    </row>
    <row r="73" spans="1:34">
      <c r="A73" s="80"/>
      <c r="B73" s="81"/>
      <c r="C73" s="81"/>
      <c r="D73" s="81"/>
      <c r="E73" s="81"/>
      <c r="F73" s="81"/>
      <c r="G73" s="81"/>
      <c r="H73" s="81"/>
      <c r="I73" s="81"/>
      <c r="J73" s="81"/>
      <c r="K73" s="81"/>
      <c r="L73" s="81"/>
      <c r="M73" s="81"/>
      <c r="N73" s="81"/>
      <c r="O73" s="81"/>
      <c r="P73" s="81"/>
      <c r="Q73" s="66"/>
      <c r="R73" s="66"/>
      <c r="S73" s="66"/>
      <c r="T73" s="66"/>
      <c r="U73" s="66"/>
      <c r="V73" s="66"/>
      <c r="W73" s="66"/>
      <c r="X73" s="66"/>
      <c r="Y73" s="66"/>
      <c r="Z73" s="66"/>
      <c r="AA73" s="66"/>
      <c r="AB73" s="66"/>
      <c r="AC73" s="79" t="s">
        <v>18</v>
      </c>
      <c r="AD73" s="225">
        <f>IF(C13="X",1,0)</f>
        <v>0</v>
      </c>
      <c r="AE73" s="225"/>
      <c r="AF73" s="225"/>
      <c r="AG73" s="225"/>
      <c r="AH73" s="225">
        <v>1</v>
      </c>
    </row>
    <row r="74" spans="1:34">
      <c r="A74" s="81"/>
      <c r="B74" s="81"/>
      <c r="C74" s="81"/>
      <c r="D74" s="81"/>
      <c r="E74" s="81"/>
      <c r="F74" s="81"/>
      <c r="G74" s="81"/>
      <c r="H74" s="81"/>
      <c r="I74" s="81"/>
      <c r="J74" s="81"/>
      <c r="K74" s="81"/>
      <c r="L74" s="81"/>
      <c r="M74" s="81"/>
      <c r="N74" s="81"/>
      <c r="O74" s="81"/>
      <c r="P74" s="81"/>
      <c r="Q74" s="66"/>
      <c r="R74" s="66"/>
      <c r="S74" s="66"/>
      <c r="T74" s="66"/>
      <c r="U74" s="66"/>
      <c r="V74" s="66"/>
      <c r="W74" s="66"/>
      <c r="X74" s="66"/>
      <c r="Y74" s="66"/>
      <c r="Z74" s="66"/>
      <c r="AA74" s="66"/>
      <c r="AB74" s="66"/>
      <c r="AC74" s="79" t="s">
        <v>102</v>
      </c>
      <c r="AD74" s="225">
        <f>IF(C30="X",1,0)</f>
        <v>0</v>
      </c>
      <c r="AE74" s="225"/>
      <c r="AF74" s="225"/>
      <c r="AG74" s="225"/>
      <c r="AH74" s="225">
        <v>1</v>
      </c>
    </row>
    <row r="75" spans="1:34">
      <c r="A75" s="81"/>
      <c r="B75" s="81"/>
      <c r="C75" s="81"/>
      <c r="D75" s="81"/>
      <c r="E75" s="81"/>
      <c r="F75" s="81"/>
      <c r="G75" s="81"/>
      <c r="H75" s="81"/>
      <c r="I75" s="81"/>
      <c r="J75" s="81"/>
      <c r="K75" s="81"/>
      <c r="L75" s="81"/>
      <c r="M75" s="81"/>
      <c r="N75" s="81"/>
      <c r="O75" s="81"/>
      <c r="P75" s="81"/>
      <c r="Q75" s="66"/>
      <c r="R75" s="66"/>
      <c r="S75" s="66"/>
      <c r="T75" s="66"/>
      <c r="U75" s="66"/>
      <c r="V75" s="66"/>
      <c r="W75" s="66"/>
      <c r="X75" s="66"/>
      <c r="Y75" s="66"/>
      <c r="Z75" s="66"/>
      <c r="AA75" s="66"/>
      <c r="AB75" s="66"/>
      <c r="AC75" s="79" t="s">
        <v>103</v>
      </c>
      <c r="AD75" s="225">
        <f>IF(C61="X",1,0)</f>
        <v>0</v>
      </c>
      <c r="AE75" s="225"/>
      <c r="AF75" s="225"/>
      <c r="AG75" s="225"/>
      <c r="AH75" s="225">
        <v>1</v>
      </c>
    </row>
    <row r="76" spans="1:34">
      <c r="A76" s="81"/>
      <c r="B76" s="81"/>
      <c r="C76" s="78"/>
      <c r="D76" s="81"/>
      <c r="E76" s="81"/>
      <c r="F76" s="81"/>
      <c r="G76" s="81"/>
      <c r="H76" s="81"/>
      <c r="I76" s="81"/>
      <c r="J76" s="81"/>
      <c r="K76" s="81"/>
      <c r="L76" s="81"/>
      <c r="M76" s="81"/>
      <c r="N76" s="81"/>
      <c r="O76" s="81"/>
      <c r="P76" s="81"/>
      <c r="Q76" s="66"/>
      <c r="R76" s="66"/>
      <c r="S76" s="66"/>
      <c r="T76" s="66"/>
      <c r="U76" s="66"/>
      <c r="V76" s="66"/>
      <c r="W76" s="66"/>
      <c r="X76" s="66"/>
      <c r="Y76" s="66"/>
      <c r="Z76" s="66"/>
      <c r="AA76" s="66"/>
      <c r="AB76" s="66"/>
      <c r="AC76" s="79" t="s">
        <v>100</v>
      </c>
      <c r="AD76" s="225">
        <f>IF(C68="X",1,0)</f>
        <v>0</v>
      </c>
      <c r="AE76" s="225"/>
      <c r="AF76" s="225"/>
      <c r="AG76" s="225"/>
      <c r="AH76" s="225">
        <v>1</v>
      </c>
    </row>
  </sheetData>
  <sheetProtection sheet="1" objects="1" scenarios="1"/>
  <mergeCells count="251">
    <mergeCell ref="A18:A19"/>
    <mergeCell ref="B18:B19"/>
    <mergeCell ref="C18:C19"/>
    <mergeCell ref="D18:D19"/>
    <mergeCell ref="S18:S19"/>
    <mergeCell ref="S33:V33"/>
    <mergeCell ref="S4:V4"/>
    <mergeCell ref="S16:V16"/>
    <mergeCell ref="T18:T19"/>
    <mergeCell ref="U18:U19"/>
    <mergeCell ref="V18:V19"/>
    <mergeCell ref="T22:T23"/>
    <mergeCell ref="U22:U23"/>
    <mergeCell ref="V22:V23"/>
    <mergeCell ref="T26:T27"/>
    <mergeCell ref="U26:U27"/>
    <mergeCell ref="V26:V27"/>
    <mergeCell ref="T24:T25"/>
    <mergeCell ref="U24:U25"/>
    <mergeCell ref="V24:V25"/>
    <mergeCell ref="A22:A23"/>
    <mergeCell ref="B22:B23"/>
    <mergeCell ref="C22:C23"/>
    <mergeCell ref="D22:D23"/>
    <mergeCell ref="S22:S23"/>
    <mergeCell ref="A20:A21"/>
    <mergeCell ref="B20:B21"/>
    <mergeCell ref="C20:C21"/>
    <mergeCell ref="D20:D21"/>
    <mergeCell ref="S20:S21"/>
    <mergeCell ref="T20:T21"/>
    <mergeCell ref="U20:U21"/>
    <mergeCell ref="V20:V21"/>
    <mergeCell ref="A26:A27"/>
    <mergeCell ref="B26:B27"/>
    <mergeCell ref="C26:C27"/>
    <mergeCell ref="D26:D27"/>
    <mergeCell ref="S26:S27"/>
    <mergeCell ref="A24:A25"/>
    <mergeCell ref="B24:B25"/>
    <mergeCell ref="C24:C25"/>
    <mergeCell ref="D24:D25"/>
    <mergeCell ref="S24:S25"/>
    <mergeCell ref="AD35:AD36"/>
    <mergeCell ref="AE35:AE36"/>
    <mergeCell ref="AF35:AF36"/>
    <mergeCell ref="AG35:AG36"/>
    <mergeCell ref="AH35:AH36"/>
    <mergeCell ref="AD37:AD38"/>
    <mergeCell ref="A28:A29"/>
    <mergeCell ref="B28:B29"/>
    <mergeCell ref="C28:C29"/>
    <mergeCell ref="D28:D29"/>
    <mergeCell ref="S28:S29"/>
    <mergeCell ref="T28:T29"/>
    <mergeCell ref="U28:U29"/>
    <mergeCell ref="V28:V29"/>
    <mergeCell ref="T35:T36"/>
    <mergeCell ref="U35:U36"/>
    <mergeCell ref="V35:V36"/>
    <mergeCell ref="A37:A38"/>
    <mergeCell ref="B37:B38"/>
    <mergeCell ref="C37:C38"/>
    <mergeCell ref="D37:D38"/>
    <mergeCell ref="S37:S38"/>
    <mergeCell ref="T37:T38"/>
    <mergeCell ref="U37:U38"/>
    <mergeCell ref="V37:V38"/>
    <mergeCell ref="A35:A36"/>
    <mergeCell ref="B35:B36"/>
    <mergeCell ref="C35:C36"/>
    <mergeCell ref="D35:D36"/>
    <mergeCell ref="S35:S36"/>
    <mergeCell ref="AG43:AG44"/>
    <mergeCell ref="AH43:AH44"/>
    <mergeCell ref="AD45:AD46"/>
    <mergeCell ref="T39:T40"/>
    <mergeCell ref="U39:U40"/>
    <mergeCell ref="V39:V40"/>
    <mergeCell ref="A41:A42"/>
    <mergeCell ref="B41:B42"/>
    <mergeCell ref="C41:C42"/>
    <mergeCell ref="D41:D42"/>
    <mergeCell ref="S41:S42"/>
    <mergeCell ref="T41:T42"/>
    <mergeCell ref="U41:U42"/>
    <mergeCell ref="V41:V42"/>
    <mergeCell ref="A39:A40"/>
    <mergeCell ref="B39:B40"/>
    <mergeCell ref="C39:C40"/>
    <mergeCell ref="D39:D40"/>
    <mergeCell ref="S39:S40"/>
    <mergeCell ref="AD41:AD42"/>
    <mergeCell ref="AE41:AE42"/>
    <mergeCell ref="AF41:AF42"/>
    <mergeCell ref="AG41:AG42"/>
    <mergeCell ref="AH41:AH42"/>
    <mergeCell ref="AD49:AD50"/>
    <mergeCell ref="AE49:AE50"/>
    <mergeCell ref="AF49:AF50"/>
    <mergeCell ref="AG49:AG50"/>
    <mergeCell ref="AH49:AH50"/>
    <mergeCell ref="T43:T44"/>
    <mergeCell ref="U43:U44"/>
    <mergeCell ref="V43:V44"/>
    <mergeCell ref="AD43:AD44"/>
    <mergeCell ref="AE43:AE44"/>
    <mergeCell ref="AF43:AF44"/>
    <mergeCell ref="T47:T48"/>
    <mergeCell ref="U47:U48"/>
    <mergeCell ref="V47:V48"/>
    <mergeCell ref="AE45:AE46"/>
    <mergeCell ref="AF45:AF46"/>
    <mergeCell ref="AG45:AG46"/>
    <mergeCell ref="AH45:AH46"/>
    <mergeCell ref="A45:A46"/>
    <mergeCell ref="B45:B46"/>
    <mergeCell ref="C45:C46"/>
    <mergeCell ref="D45:D46"/>
    <mergeCell ref="S45:S46"/>
    <mergeCell ref="T45:T46"/>
    <mergeCell ref="U45:U46"/>
    <mergeCell ref="V45:V46"/>
    <mergeCell ref="A43:A44"/>
    <mergeCell ref="B43:B44"/>
    <mergeCell ref="C43:C44"/>
    <mergeCell ref="D43:D44"/>
    <mergeCell ref="S43:S44"/>
    <mergeCell ref="A49:A50"/>
    <mergeCell ref="B49:B50"/>
    <mergeCell ref="C49:C50"/>
    <mergeCell ref="D49:D50"/>
    <mergeCell ref="S49:S50"/>
    <mergeCell ref="T49:T50"/>
    <mergeCell ref="U49:U50"/>
    <mergeCell ref="V49:V50"/>
    <mergeCell ref="A47:A48"/>
    <mergeCell ref="B47:B48"/>
    <mergeCell ref="C47:C48"/>
    <mergeCell ref="D47:D48"/>
    <mergeCell ref="S47:S48"/>
    <mergeCell ref="AG57:AG58"/>
    <mergeCell ref="AH57:AH58"/>
    <mergeCell ref="T51:T52"/>
    <mergeCell ref="U51:U52"/>
    <mergeCell ref="V51:V52"/>
    <mergeCell ref="A53:A54"/>
    <mergeCell ref="B53:B54"/>
    <mergeCell ref="C53:C54"/>
    <mergeCell ref="D53:D54"/>
    <mergeCell ref="S53:S54"/>
    <mergeCell ref="T53:T54"/>
    <mergeCell ref="U53:U54"/>
    <mergeCell ref="V53:V54"/>
    <mergeCell ref="A51:A52"/>
    <mergeCell ref="B51:B52"/>
    <mergeCell ref="C51:C52"/>
    <mergeCell ref="D51:D52"/>
    <mergeCell ref="S51:S52"/>
    <mergeCell ref="AD51:AD52"/>
    <mergeCell ref="AE51:AE52"/>
    <mergeCell ref="AF51:AF52"/>
    <mergeCell ref="AG51:AG52"/>
    <mergeCell ref="AH51:AH52"/>
    <mergeCell ref="AD53:AD54"/>
    <mergeCell ref="AD59:AD60"/>
    <mergeCell ref="AE59:AE60"/>
    <mergeCell ref="AF59:AF60"/>
    <mergeCell ref="AG59:AG60"/>
    <mergeCell ref="AH59:AH60"/>
    <mergeCell ref="T55:T56"/>
    <mergeCell ref="U55:U56"/>
    <mergeCell ref="V55:V56"/>
    <mergeCell ref="A57:A58"/>
    <mergeCell ref="B57:B58"/>
    <mergeCell ref="C57:C58"/>
    <mergeCell ref="D57:D58"/>
    <mergeCell ref="S57:S58"/>
    <mergeCell ref="T57:T58"/>
    <mergeCell ref="U57:U58"/>
    <mergeCell ref="V57:V58"/>
    <mergeCell ref="A55:A56"/>
    <mergeCell ref="B55:B56"/>
    <mergeCell ref="C55:C56"/>
    <mergeCell ref="D55:D56"/>
    <mergeCell ref="S55:S56"/>
    <mergeCell ref="AD57:AD58"/>
    <mergeCell ref="AE57:AE58"/>
    <mergeCell ref="AF57:AF58"/>
    <mergeCell ref="T59:T60"/>
    <mergeCell ref="U59:U60"/>
    <mergeCell ref="V59:V60"/>
    <mergeCell ref="S64:V64"/>
    <mergeCell ref="A59:A60"/>
    <mergeCell ref="B59:B60"/>
    <mergeCell ref="C59:C60"/>
    <mergeCell ref="D59:D60"/>
    <mergeCell ref="S59:S60"/>
    <mergeCell ref="AE37:AE38"/>
    <mergeCell ref="AF37:AF38"/>
    <mergeCell ref="AG37:AG38"/>
    <mergeCell ref="AH37:AH38"/>
    <mergeCell ref="AD39:AD40"/>
    <mergeCell ref="AE39:AE40"/>
    <mergeCell ref="AF39:AF40"/>
    <mergeCell ref="AG39:AG40"/>
    <mergeCell ref="AH39:AH40"/>
    <mergeCell ref="AD55:AD56"/>
    <mergeCell ref="AE55:AE56"/>
    <mergeCell ref="AF55:AF56"/>
    <mergeCell ref="AG55:AG56"/>
    <mergeCell ref="AH55:AH56"/>
    <mergeCell ref="AD47:AD48"/>
    <mergeCell ref="AE47:AE48"/>
    <mergeCell ref="AF47:AF48"/>
    <mergeCell ref="AG47:AG48"/>
    <mergeCell ref="AH47:AH48"/>
    <mergeCell ref="AE53:AE54"/>
    <mergeCell ref="AF53:AF54"/>
    <mergeCell ref="AG53:AG54"/>
    <mergeCell ref="AH53:AH54"/>
    <mergeCell ref="AD18:AD19"/>
    <mergeCell ref="AE18:AE19"/>
    <mergeCell ref="AF18:AF19"/>
    <mergeCell ref="AG18:AG19"/>
    <mergeCell ref="AH18:AH19"/>
    <mergeCell ref="AD20:AD21"/>
    <mergeCell ref="AE20:AE21"/>
    <mergeCell ref="AF20:AF21"/>
    <mergeCell ref="AG20:AG21"/>
    <mergeCell ref="AH20:AH21"/>
    <mergeCell ref="AD22:AD23"/>
    <mergeCell ref="AE22:AE23"/>
    <mergeCell ref="AF22:AF23"/>
    <mergeCell ref="AG22:AG23"/>
    <mergeCell ref="AH22:AH23"/>
    <mergeCell ref="AD24:AD25"/>
    <mergeCell ref="AE24:AE25"/>
    <mergeCell ref="AF24:AF25"/>
    <mergeCell ref="AG24:AG25"/>
    <mergeCell ref="AH24:AH25"/>
    <mergeCell ref="AD26:AD27"/>
    <mergeCell ref="AE26:AE27"/>
    <mergeCell ref="AF26:AF27"/>
    <mergeCell ref="AG26:AG27"/>
    <mergeCell ref="AH26:AH27"/>
    <mergeCell ref="AD28:AD29"/>
    <mergeCell ref="AE28:AE29"/>
    <mergeCell ref="AF28:AF29"/>
    <mergeCell ref="AG28:AG29"/>
    <mergeCell ref="AH28:AH29"/>
  </mergeCells>
  <conditionalFormatting sqref="R29:R38 I32:J32 E6:E12 I29:K29 E23:J23 E19:I19 R40:R41 E36:J36 E38:J38 R47:R48 E29:H32 E40:K40 E21:H21 R6:R12 C13 L22 R18:R23 E48">
    <cfRule type="cellIs" dxfId="90" priority="31" stopIfTrue="1" operator="greaterThan">
      <formula>0</formula>
    </cfRule>
  </conditionalFormatting>
  <conditionalFormatting sqref="C42">
    <cfRule type="cellIs" dxfId="89" priority="30" stopIfTrue="1" operator="greaterThanOrEqual">
      <formula>1</formula>
    </cfRule>
  </conditionalFormatting>
  <conditionalFormatting sqref="R29:R38 I32:J32 E6:E12 I29:K29 E23:J23 E19:I19 R40:R41 E36:J36 E38:J38 R47:R48 E29:H32 E40:K40 E21:H21 R6:R12 C13 L22 R18:R23 E48">
    <cfRule type="cellIs" dxfId="88" priority="29" stopIfTrue="1" operator="greaterThan">
      <formula>0</formula>
    </cfRule>
  </conditionalFormatting>
  <conditionalFormatting sqref="C42">
    <cfRule type="cellIs" dxfId="87" priority="28" stopIfTrue="1" operator="greaterThanOrEqual">
      <formula>1</formula>
    </cfRule>
  </conditionalFormatting>
  <conditionalFormatting sqref="C76 E42:J42 E25:H25 E46:J46 E54:J54 E27:L27 C70 T66:T67 E66:E67 C68 C30 C13 E19:M19 E29:J29 E6:E12 E21:N21 E23:J23 E36:K36 E38:H38 E40:H40 E44:F44 E48:I48 E52:I52 E60:J60 E50:J50 E56:G56 E58:K58 T6:T12">
    <cfRule type="cellIs" dxfId="86" priority="27" stopIfTrue="1" operator="greaterThan">
      <formula>0</formula>
    </cfRule>
  </conditionalFormatting>
  <conditionalFormatting sqref="C61:C63 C68:C71">
    <cfRule type="cellIs" dxfId="85" priority="26" stopIfTrue="1" operator="greaterThanOrEqual">
      <formula>1</formula>
    </cfRule>
  </conditionalFormatting>
  <conditionalFormatting sqref="I38:M38">
    <cfRule type="cellIs" dxfId="84" priority="25" stopIfTrue="1" operator="greaterThan">
      <formula>0</formula>
    </cfRule>
  </conditionalFormatting>
  <conditionalFormatting sqref="I40:R40">
    <cfRule type="cellIs" dxfId="83" priority="24" stopIfTrue="1" operator="greaterThan">
      <formula>0</formula>
    </cfRule>
  </conditionalFormatting>
  <conditionalFormatting sqref="G44:M44">
    <cfRule type="cellIs" dxfId="82" priority="23" stopIfTrue="1" operator="greaterThan">
      <formula>0</formula>
    </cfRule>
  </conditionalFormatting>
  <conditionalFormatting sqref="J48:K48">
    <cfRule type="cellIs" dxfId="81" priority="22" stopIfTrue="1" operator="greaterThan">
      <formula>0</formula>
    </cfRule>
  </conditionalFormatting>
  <conditionalFormatting sqref="J52">
    <cfRule type="cellIs" dxfId="80" priority="21" stopIfTrue="1" operator="greaterThan">
      <formula>0</formula>
    </cfRule>
  </conditionalFormatting>
  <conditionalFormatting sqref="H56">
    <cfRule type="cellIs" dxfId="79" priority="20" stopIfTrue="1" operator="greaterThan">
      <formula>0</formula>
    </cfRule>
  </conditionalFormatting>
  <conditionalFormatting sqref="T18:T29">
    <cfRule type="cellIs" dxfId="78" priority="19" operator="greaterThan">
      <formula>0</formula>
    </cfRule>
  </conditionalFormatting>
  <conditionalFormatting sqref="T35:T60">
    <cfRule type="cellIs" dxfId="77" priority="18" operator="greaterThan">
      <formula>0</formula>
    </cfRule>
  </conditionalFormatting>
  <conditionalFormatting sqref="C76 E42:J42 E25:H25 E46:J46 E54:J54 E27:L27 C70 T66:T67 E66:E67 C68 C30 C13 E19:M19 E29:J29 E6:E12 E21:N21 E23:J23 E36:K36 E60:J60 E50:J50 E58:K58 T6:T12 E38:M38 E40:R40 E44:M44 E48:K48 E52:J52 E56:H56">
    <cfRule type="cellIs" dxfId="76" priority="17" stopIfTrue="1" operator="greaterThan">
      <formula>0</formula>
    </cfRule>
  </conditionalFormatting>
  <conditionalFormatting sqref="C61:C63 C68:C71">
    <cfRule type="cellIs" dxfId="75" priority="16" stopIfTrue="1" operator="greaterThanOrEqual">
      <formula>1</formula>
    </cfRule>
  </conditionalFormatting>
  <conditionalFormatting sqref="T18:T29 T35:T60">
    <cfRule type="cellIs" dxfId="74" priority="15"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73" priority="14" stopIfTrue="1" operator="greaterThan">
      <formula>0</formula>
    </cfRule>
  </conditionalFormatting>
  <conditionalFormatting sqref="C61:C63 C68:C71">
    <cfRule type="cellIs" dxfId="72" priority="13" stopIfTrue="1" operator="greaterThanOrEqual">
      <formula>1</formula>
    </cfRule>
  </conditionalFormatting>
  <conditionalFormatting sqref="T18:T29 T35:T60">
    <cfRule type="cellIs" dxfId="71" priority="12" operator="greaterThan">
      <formula>0</formula>
    </cfRule>
  </conditionalFormatting>
  <conditionalFormatting sqref="N44">
    <cfRule type="cellIs" dxfId="70" priority="11" stopIfTrue="1" operator="greaterThan">
      <formula>0</formula>
    </cfRule>
  </conditionalFormatting>
  <conditionalFormatting sqref="O44">
    <cfRule type="cellIs" dxfId="69" priority="10" stopIfTrue="1" operator="greaterThan">
      <formula>0</formula>
    </cfRule>
  </conditionalFormatting>
  <conditionalFormatting sqref="P44">
    <cfRule type="cellIs" dxfId="68" priority="9" stopIfTrue="1" operator="greaterThan">
      <formula>0</formula>
    </cfRule>
  </conditionalFormatting>
  <conditionalFormatting sqref="Q44">
    <cfRule type="cellIs" dxfId="67" priority="8" stopIfTrue="1"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66" priority="7" stopIfTrue="1" operator="greaterThan">
      <formula>0</formula>
    </cfRule>
  </conditionalFormatting>
  <conditionalFormatting sqref="C61:C63 C68:C71">
    <cfRule type="cellIs" dxfId="65" priority="6" stopIfTrue="1" operator="greaterThanOrEqual">
      <formula>1</formula>
    </cfRule>
  </conditionalFormatting>
  <conditionalFormatting sqref="T18:T29 T35:T60">
    <cfRule type="cellIs" dxfId="64" priority="5" operator="greaterThan">
      <formula>0</formula>
    </cfRule>
  </conditionalFormatting>
  <conditionalFormatting sqref="N44">
    <cfRule type="cellIs" dxfId="63" priority="4" stopIfTrue="1" operator="greaterThan">
      <formula>0</formula>
    </cfRule>
  </conditionalFormatting>
  <conditionalFormatting sqref="O44">
    <cfRule type="cellIs" dxfId="62" priority="3" stopIfTrue="1" operator="greaterThan">
      <formula>0</formula>
    </cfRule>
  </conditionalFormatting>
  <conditionalFormatting sqref="P44">
    <cfRule type="cellIs" dxfId="61" priority="2" stopIfTrue="1" operator="greaterThan">
      <formula>0</formula>
    </cfRule>
  </conditionalFormatting>
  <conditionalFormatting sqref="Q44">
    <cfRule type="cellIs" dxfId="60" priority="1" stopIfTrue="1" operator="greaterThan">
      <formula>0</formula>
    </cfRule>
  </conditionalFormatting>
  <pageMargins left="0.5" right="0.5" top="0.5" bottom="0.5" header="0.3" footer="0.3"/>
  <pageSetup scale="59"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AI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21.140625" style="9" bestFit="1" customWidth="1"/>
    <col min="3" max="3" width="6.7109375" style="9" customWidth="1"/>
    <col min="4" max="4" width="5.28515625" style="9" customWidth="1"/>
    <col min="5" max="18" width="3.7109375" style="9" customWidth="1"/>
    <col min="19" max="19" width="8" style="9" customWidth="1"/>
    <col min="20" max="20" width="7" style="9" customWidth="1"/>
    <col min="21" max="22" width="9.140625" style="9"/>
    <col min="23" max="23" width="4.7109375" style="9" customWidth="1"/>
    <col min="24" max="16384" width="9.140625" style="9"/>
  </cols>
  <sheetData>
    <row r="1" spans="1:34">
      <c r="A1" s="66" t="s">
        <v>45</v>
      </c>
      <c r="B1" s="1" t="s">
        <v>35</v>
      </c>
      <c r="C1" s="66"/>
      <c r="D1" s="66"/>
      <c r="E1" s="66"/>
      <c r="F1" s="66" t="s">
        <v>39</v>
      </c>
      <c r="G1" s="66"/>
      <c r="H1" s="10"/>
      <c r="I1" s="79" t="s">
        <v>156</v>
      </c>
      <c r="J1" s="66"/>
      <c r="K1" s="66"/>
      <c r="L1" s="66"/>
      <c r="M1" s="66"/>
      <c r="N1" s="66"/>
      <c r="O1" s="66"/>
      <c r="P1" s="66"/>
      <c r="Q1" s="66"/>
      <c r="R1" s="76"/>
      <c r="S1" s="66"/>
      <c r="T1" s="66"/>
      <c r="U1" s="66"/>
      <c r="V1" s="66"/>
      <c r="W1" s="66"/>
      <c r="X1" s="66"/>
      <c r="Y1" s="66"/>
      <c r="Z1" s="66"/>
      <c r="AA1" s="66"/>
      <c r="AB1" s="66"/>
      <c r="AC1" s="11" t="s">
        <v>105</v>
      </c>
      <c r="AD1" s="11"/>
      <c r="AE1" s="12"/>
      <c r="AF1" s="12"/>
      <c r="AG1" s="12"/>
      <c r="AH1" s="12"/>
    </row>
    <row r="2" spans="1:34">
      <c r="A2" s="66"/>
      <c r="B2" s="1" t="s">
        <v>40</v>
      </c>
      <c r="C2" s="66"/>
      <c r="D2" s="66"/>
      <c r="E2" s="66"/>
      <c r="F2" s="66"/>
      <c r="G2" s="66"/>
      <c r="H2" s="66"/>
      <c r="I2" s="66"/>
      <c r="J2" s="66"/>
      <c r="K2" s="66"/>
      <c r="L2" s="66"/>
      <c r="M2" s="66"/>
      <c r="N2" s="66"/>
      <c r="O2" s="66"/>
      <c r="P2" s="66"/>
      <c r="Q2" s="66"/>
      <c r="R2" s="66"/>
      <c r="S2" s="66"/>
      <c r="T2" s="82" t="s">
        <v>13</v>
      </c>
      <c r="U2" s="83">
        <f>DenStatus!C2</f>
        <v>40466</v>
      </c>
      <c r="V2" s="83"/>
      <c r="W2" s="66"/>
      <c r="X2" s="66"/>
      <c r="Y2" s="66"/>
      <c r="Z2" s="66"/>
      <c r="AA2" s="66"/>
      <c r="AB2" s="66"/>
      <c r="AC2" s="66"/>
      <c r="AD2" s="231" t="s">
        <v>18</v>
      </c>
      <c r="AE2" s="232"/>
      <c r="AF2" s="232"/>
      <c r="AG2" s="232"/>
      <c r="AH2" s="218"/>
    </row>
    <row r="3" spans="1:34">
      <c r="A3" s="67" t="s">
        <v>106</v>
      </c>
      <c r="B3" s="66"/>
      <c r="C3" s="66"/>
      <c r="D3" s="66"/>
      <c r="E3" s="66"/>
      <c r="F3" s="66"/>
      <c r="G3" s="66"/>
      <c r="H3" s="66"/>
      <c r="I3" s="66"/>
      <c r="J3" s="66"/>
      <c r="K3" s="66"/>
      <c r="L3" s="66"/>
      <c r="M3" s="66"/>
      <c r="N3" s="66"/>
      <c r="O3" s="66"/>
      <c r="P3" s="66"/>
      <c r="Q3" s="66"/>
      <c r="R3" s="66"/>
      <c r="S3" s="66"/>
      <c r="T3" s="66"/>
      <c r="U3" s="66"/>
      <c r="V3" s="66"/>
      <c r="W3" s="66"/>
      <c r="X3" s="32" t="s">
        <v>9</v>
      </c>
      <c r="Y3" s="33"/>
      <c r="Z3" s="33"/>
      <c r="AA3" s="31" t="s">
        <v>25</v>
      </c>
      <c r="AB3" s="66"/>
      <c r="AC3" s="66"/>
      <c r="AD3" s="233" t="s">
        <v>27</v>
      </c>
      <c r="AE3" s="234"/>
      <c r="AF3" s="234"/>
      <c r="AG3" s="234"/>
      <c r="AH3" s="235"/>
    </row>
    <row r="4" spans="1:34">
      <c r="A4" s="68" t="s">
        <v>6</v>
      </c>
      <c r="B4" s="68"/>
      <c r="C4" s="68" t="s">
        <v>8</v>
      </c>
      <c r="D4" s="68"/>
      <c r="E4" s="195" t="s">
        <v>34</v>
      </c>
      <c r="F4" s="85"/>
      <c r="G4" s="85"/>
      <c r="H4" s="85"/>
      <c r="I4" s="85"/>
      <c r="J4" s="85"/>
      <c r="K4" s="85"/>
      <c r="L4" s="85"/>
      <c r="M4" s="85"/>
      <c r="N4" s="85"/>
      <c r="O4" s="85"/>
      <c r="P4" s="85"/>
      <c r="Q4" s="85"/>
      <c r="R4" s="86"/>
      <c r="S4" s="291" t="s">
        <v>5</v>
      </c>
      <c r="T4" s="292"/>
      <c r="U4" s="292"/>
      <c r="V4" s="293"/>
      <c r="W4" s="66"/>
      <c r="X4" s="238" t="s">
        <v>204</v>
      </c>
      <c r="Y4" s="3"/>
      <c r="Z4" s="3"/>
      <c r="AA4" s="199">
        <v>37429</v>
      </c>
      <c r="AB4" s="66"/>
      <c r="AC4" s="66"/>
      <c r="AD4" s="91" t="s">
        <v>35</v>
      </c>
      <c r="AE4" s="91" t="s">
        <v>51</v>
      </c>
      <c r="AF4" s="112" t="s">
        <v>180</v>
      </c>
      <c r="AG4" s="112" t="s">
        <v>181</v>
      </c>
      <c r="AH4" s="91" t="s">
        <v>1</v>
      </c>
    </row>
    <row r="5" spans="1:34">
      <c r="A5" s="69" t="s">
        <v>46</v>
      </c>
      <c r="B5" s="68" t="s">
        <v>43</v>
      </c>
      <c r="C5" s="69" t="s">
        <v>49</v>
      </c>
      <c r="D5" s="70" t="s">
        <v>17</v>
      </c>
      <c r="E5" s="87">
        <v>1</v>
      </c>
      <c r="F5" s="240"/>
      <c r="G5" s="179"/>
      <c r="H5" s="179"/>
      <c r="I5" s="179"/>
      <c r="J5" s="179"/>
      <c r="K5" s="179"/>
      <c r="L5" s="179"/>
      <c r="M5" s="179"/>
      <c r="N5" s="179"/>
      <c r="O5" s="179"/>
      <c r="P5" s="179"/>
      <c r="Q5" s="179"/>
      <c r="R5" s="88"/>
      <c r="S5" s="69" t="s">
        <v>2</v>
      </c>
      <c r="T5" s="69" t="s">
        <v>32</v>
      </c>
      <c r="U5" s="69" t="s">
        <v>25</v>
      </c>
      <c r="V5" s="59" t="s">
        <v>104</v>
      </c>
      <c r="W5" s="66"/>
      <c r="X5" s="238" t="s">
        <v>205</v>
      </c>
      <c r="Y5" s="3"/>
      <c r="Z5" s="3"/>
      <c r="AA5" s="199">
        <v>37429</v>
      </c>
      <c r="AB5" s="66"/>
      <c r="AC5" s="66"/>
      <c r="AD5" s="236" t="s">
        <v>52</v>
      </c>
      <c r="AE5" s="236" t="s">
        <v>52</v>
      </c>
      <c r="AF5" s="72" t="s">
        <v>52</v>
      </c>
      <c r="AG5" s="72" t="s">
        <v>52</v>
      </c>
      <c r="AH5" s="236" t="s">
        <v>53</v>
      </c>
    </row>
    <row r="6" spans="1:34">
      <c r="A6" s="69">
        <v>1</v>
      </c>
      <c r="B6" s="68" t="str">
        <f>DenStatus!C5</f>
        <v>Scout Oath</v>
      </c>
      <c r="C6" s="69">
        <v>1</v>
      </c>
      <c r="D6" s="240">
        <v>1</v>
      </c>
      <c r="E6" s="7"/>
      <c r="F6" s="240"/>
      <c r="G6" s="179"/>
      <c r="H6" s="179"/>
      <c r="I6" s="179"/>
      <c r="J6" s="179"/>
      <c r="K6" s="179"/>
      <c r="L6" s="179"/>
      <c r="M6" s="179"/>
      <c r="N6" s="179"/>
      <c r="O6" s="179"/>
      <c r="P6" s="179"/>
      <c r="Q6" s="179"/>
      <c r="R6" s="88"/>
      <c r="S6" s="69">
        <f t="shared" ref="S6:S12" si="0">COUNTA(E6:R6)</f>
        <v>0</v>
      </c>
      <c r="T6" s="69">
        <f>IF(SUM(AD6:AG6)&gt;=AH6,1,0)</f>
        <v>0</v>
      </c>
      <c r="U6" s="199"/>
      <c r="V6" s="199"/>
      <c r="W6" s="66"/>
      <c r="X6" s="2"/>
      <c r="Y6" s="3"/>
      <c r="Z6" s="3"/>
      <c r="AA6" s="199"/>
      <c r="AB6" s="66"/>
      <c r="AC6" s="66"/>
      <c r="AD6" s="225">
        <f t="shared" ref="AD6:AD12" si="1">IF(S6&gt;=C6,1,0)</f>
        <v>0</v>
      </c>
      <c r="AE6" s="225"/>
      <c r="AF6" s="225"/>
      <c r="AG6" s="225"/>
      <c r="AH6" s="225">
        <v>1</v>
      </c>
    </row>
    <row r="7" spans="1:34">
      <c r="A7" s="69">
        <f t="shared" ref="A7:A12" si="2">A6+1</f>
        <v>2</v>
      </c>
      <c r="B7" s="68" t="str">
        <f>DenStatus!C6</f>
        <v>Scout Law</v>
      </c>
      <c r="C7" s="69">
        <v>1</v>
      </c>
      <c r="D7" s="240">
        <v>1</v>
      </c>
      <c r="E7" s="7"/>
      <c r="F7" s="240"/>
      <c r="G7" s="179"/>
      <c r="H7" s="179"/>
      <c r="I7" s="179"/>
      <c r="J7" s="115"/>
      <c r="K7" s="179"/>
      <c r="L7" s="179"/>
      <c r="M7" s="179"/>
      <c r="N7" s="179"/>
      <c r="O7" s="179"/>
      <c r="P7" s="179"/>
      <c r="Q7" s="179"/>
      <c r="R7" s="88"/>
      <c r="S7" s="69">
        <f t="shared" si="0"/>
        <v>0</v>
      </c>
      <c r="T7" s="69">
        <f t="shared" ref="T7:T12" si="3">IF(SUM(AD7:AG7)&gt;=AH7,1,0)</f>
        <v>0</v>
      </c>
      <c r="U7" s="199"/>
      <c r="V7" s="199"/>
      <c r="W7" s="66"/>
      <c r="X7" s="2"/>
      <c r="Y7" s="3"/>
      <c r="Z7" s="3"/>
      <c r="AA7" s="199"/>
      <c r="AB7" s="66"/>
      <c r="AC7" s="66"/>
      <c r="AD7" s="225">
        <f t="shared" si="1"/>
        <v>0</v>
      </c>
      <c r="AE7" s="225"/>
      <c r="AF7" s="225"/>
      <c r="AG7" s="225"/>
      <c r="AH7" s="225">
        <v>1</v>
      </c>
    </row>
    <row r="8" spans="1:34">
      <c r="A8" s="69">
        <f t="shared" si="2"/>
        <v>3</v>
      </c>
      <c r="B8" s="68" t="str">
        <f>DenStatus!C7</f>
        <v>Cub Scout Sign</v>
      </c>
      <c r="C8" s="69">
        <v>1</v>
      </c>
      <c r="D8" s="240">
        <v>1</v>
      </c>
      <c r="E8" s="7"/>
      <c r="F8" s="240"/>
      <c r="G8" s="179"/>
      <c r="H8" s="179"/>
      <c r="I8" s="179"/>
      <c r="J8" s="179"/>
      <c r="K8" s="179"/>
      <c r="L8" s="179"/>
      <c r="M8" s="179"/>
      <c r="N8" s="179"/>
      <c r="O8" s="179"/>
      <c r="P8" s="179"/>
      <c r="Q8" s="179"/>
      <c r="R8" s="88"/>
      <c r="S8" s="69">
        <f t="shared" si="0"/>
        <v>0</v>
      </c>
      <c r="T8" s="69">
        <f t="shared" si="3"/>
        <v>0</v>
      </c>
      <c r="U8" s="199"/>
      <c r="V8" s="199"/>
      <c r="W8" s="66"/>
      <c r="X8" s="2"/>
      <c r="Y8" s="3"/>
      <c r="Z8" s="3"/>
      <c r="AA8" s="199"/>
      <c r="AB8" s="66"/>
      <c r="AC8" s="66"/>
      <c r="AD8" s="225">
        <f t="shared" si="1"/>
        <v>0</v>
      </c>
      <c r="AE8" s="225"/>
      <c r="AF8" s="225"/>
      <c r="AG8" s="225"/>
      <c r="AH8" s="225">
        <v>1</v>
      </c>
    </row>
    <row r="9" spans="1:34">
      <c r="A9" s="69">
        <f t="shared" si="2"/>
        <v>4</v>
      </c>
      <c r="B9" s="68" t="str">
        <f>DenStatus!C8</f>
        <v>Cub Scout Handshake</v>
      </c>
      <c r="C9" s="69">
        <v>1</v>
      </c>
      <c r="D9" s="240">
        <v>1</v>
      </c>
      <c r="E9" s="7"/>
      <c r="F9" s="240"/>
      <c r="G9" s="179"/>
      <c r="H9" s="179"/>
      <c r="I9" s="179"/>
      <c r="J9" s="179"/>
      <c r="K9" s="179"/>
      <c r="L9" s="179"/>
      <c r="M9" s="179"/>
      <c r="N9" s="179"/>
      <c r="O9" s="179"/>
      <c r="P9" s="179"/>
      <c r="Q9" s="179"/>
      <c r="R9" s="88"/>
      <c r="S9" s="69">
        <f t="shared" si="0"/>
        <v>0</v>
      </c>
      <c r="T9" s="69">
        <f t="shared" si="3"/>
        <v>0</v>
      </c>
      <c r="U9" s="199"/>
      <c r="V9" s="199"/>
      <c r="W9" s="66"/>
      <c r="X9" s="2"/>
      <c r="Y9" s="3"/>
      <c r="Z9" s="3"/>
      <c r="AA9" s="199"/>
      <c r="AB9" s="66"/>
      <c r="AC9" s="66"/>
      <c r="AD9" s="225">
        <f t="shared" si="1"/>
        <v>0</v>
      </c>
      <c r="AE9" s="225"/>
      <c r="AF9" s="225"/>
      <c r="AG9" s="225"/>
      <c r="AH9" s="225">
        <v>1</v>
      </c>
    </row>
    <row r="10" spans="1:34">
      <c r="A10" s="69">
        <f t="shared" si="2"/>
        <v>5</v>
      </c>
      <c r="B10" s="68" t="str">
        <f>DenStatus!C9</f>
        <v>Cub Scout Motto</v>
      </c>
      <c r="C10" s="69">
        <v>1</v>
      </c>
      <c r="D10" s="240">
        <v>1</v>
      </c>
      <c r="E10" s="7"/>
      <c r="F10" s="240"/>
      <c r="G10" s="179"/>
      <c r="H10" s="179"/>
      <c r="I10" s="179"/>
      <c r="J10" s="179"/>
      <c r="K10" s="179"/>
      <c r="L10" s="179"/>
      <c r="M10" s="179"/>
      <c r="N10" s="179"/>
      <c r="O10" s="179"/>
      <c r="P10" s="179"/>
      <c r="Q10" s="179"/>
      <c r="R10" s="88"/>
      <c r="S10" s="69">
        <f t="shared" si="0"/>
        <v>0</v>
      </c>
      <c r="T10" s="69">
        <f t="shared" si="3"/>
        <v>0</v>
      </c>
      <c r="U10" s="199"/>
      <c r="V10" s="199"/>
      <c r="W10" s="66"/>
      <c r="X10" s="2"/>
      <c r="Y10" s="3"/>
      <c r="Z10" s="3"/>
      <c r="AA10" s="199"/>
      <c r="AB10" s="66"/>
      <c r="AC10" s="66"/>
      <c r="AD10" s="225">
        <f t="shared" si="1"/>
        <v>0</v>
      </c>
      <c r="AE10" s="225"/>
      <c r="AF10" s="225"/>
      <c r="AG10" s="225"/>
      <c r="AH10" s="225">
        <v>1</v>
      </c>
    </row>
    <row r="11" spans="1:34">
      <c r="A11" s="69">
        <f t="shared" si="2"/>
        <v>6</v>
      </c>
      <c r="B11" s="68" t="str">
        <f>DenStatus!C10</f>
        <v>Cub Scout Salute</v>
      </c>
      <c r="C11" s="69">
        <v>1</v>
      </c>
      <c r="D11" s="240">
        <v>1</v>
      </c>
      <c r="E11" s="7"/>
      <c r="F11" s="240"/>
      <c r="G11" s="179"/>
      <c r="H11" s="179"/>
      <c r="I11" s="179"/>
      <c r="J11" s="179"/>
      <c r="K11" s="179"/>
      <c r="L11" s="179"/>
      <c r="M11" s="179"/>
      <c r="N11" s="179"/>
      <c r="O11" s="179"/>
      <c r="P11" s="179"/>
      <c r="Q11" s="179"/>
      <c r="R11" s="88"/>
      <c r="S11" s="69">
        <f t="shared" si="0"/>
        <v>0</v>
      </c>
      <c r="T11" s="69">
        <f t="shared" si="3"/>
        <v>0</v>
      </c>
      <c r="U11" s="199"/>
      <c r="V11" s="199"/>
      <c r="W11" s="66"/>
      <c r="X11" s="2"/>
      <c r="Y11" s="3"/>
      <c r="Z11" s="3"/>
      <c r="AA11" s="199"/>
      <c r="AB11" s="66"/>
      <c r="AC11" s="66"/>
      <c r="AD11" s="225">
        <f t="shared" si="1"/>
        <v>0</v>
      </c>
      <c r="AE11" s="225"/>
      <c r="AF11" s="225"/>
      <c r="AG11" s="225"/>
      <c r="AH11" s="225">
        <v>1</v>
      </c>
    </row>
    <row r="12" spans="1:34" ht="13.5" thickBot="1">
      <c r="A12" s="69">
        <f t="shared" si="2"/>
        <v>7</v>
      </c>
      <c r="B12" s="68" t="str">
        <f>DenStatus!C11</f>
        <v>Child Protection</v>
      </c>
      <c r="C12" s="69">
        <v>1</v>
      </c>
      <c r="D12" s="240">
        <v>1</v>
      </c>
      <c r="E12" s="8"/>
      <c r="F12" s="192"/>
      <c r="G12" s="193"/>
      <c r="H12" s="193"/>
      <c r="I12" s="193"/>
      <c r="J12" s="193"/>
      <c r="K12" s="193"/>
      <c r="L12" s="193"/>
      <c r="M12" s="193"/>
      <c r="N12" s="193"/>
      <c r="O12" s="193"/>
      <c r="P12" s="193"/>
      <c r="Q12" s="193"/>
      <c r="R12" s="194"/>
      <c r="S12" s="69">
        <f t="shared" si="0"/>
        <v>0</v>
      </c>
      <c r="T12" s="69">
        <f t="shared" si="3"/>
        <v>0</v>
      </c>
      <c r="U12" s="199"/>
      <c r="V12" s="199"/>
      <c r="W12" s="66"/>
      <c r="X12" s="2"/>
      <c r="Y12" s="3"/>
      <c r="Z12" s="3"/>
      <c r="AA12" s="199"/>
      <c r="AB12" s="66"/>
      <c r="AC12" s="66"/>
      <c r="AD12" s="225">
        <f t="shared" si="1"/>
        <v>0</v>
      </c>
      <c r="AE12" s="225"/>
      <c r="AF12" s="225"/>
      <c r="AG12" s="225"/>
      <c r="AH12" s="225">
        <v>1</v>
      </c>
    </row>
    <row r="13" spans="1:34" ht="13.5" thickTop="1">
      <c r="A13" s="218"/>
      <c r="B13" s="72" t="s">
        <v>89</v>
      </c>
      <c r="C13" s="73">
        <f>IF(SUM(T6:T12)&gt;=7,"X",0)</f>
        <v>0</v>
      </c>
      <c r="D13" s="227" t="s">
        <v>212</v>
      </c>
      <c r="E13" s="76"/>
      <c r="F13" s="75"/>
      <c r="G13" s="75"/>
      <c r="H13" s="75"/>
      <c r="I13" s="75"/>
      <c r="J13" s="75"/>
      <c r="K13" s="75"/>
      <c r="L13" s="75"/>
      <c r="M13" s="75"/>
      <c r="N13" s="75"/>
      <c r="O13" s="75"/>
      <c r="P13" s="75"/>
      <c r="Q13" s="75"/>
      <c r="R13" s="75"/>
      <c r="S13" s="75"/>
      <c r="T13" s="75"/>
      <c r="U13" s="200"/>
      <c r="V13" s="89"/>
      <c r="W13" s="66"/>
      <c r="X13" s="2"/>
      <c r="Y13" s="3"/>
      <c r="Z13" s="3"/>
      <c r="AA13" s="199"/>
      <c r="AB13" s="66"/>
      <c r="AC13" s="66"/>
      <c r="AD13" s="66"/>
      <c r="AE13" s="66"/>
      <c r="AF13" s="66"/>
      <c r="AG13" s="66"/>
      <c r="AH13" s="66"/>
    </row>
    <row r="14" spans="1:34">
      <c r="A14" s="66"/>
      <c r="B14" s="66"/>
      <c r="C14" s="66"/>
      <c r="D14" s="66"/>
      <c r="E14" s="66"/>
      <c r="F14" s="66"/>
      <c r="G14" s="66"/>
      <c r="H14" s="66"/>
      <c r="I14" s="66"/>
      <c r="J14" s="66"/>
      <c r="K14" s="66"/>
      <c r="L14" s="66"/>
      <c r="M14" s="66"/>
      <c r="N14" s="66"/>
      <c r="O14" s="66"/>
      <c r="P14" s="66"/>
      <c r="Q14" s="66"/>
      <c r="R14" s="66"/>
      <c r="S14" s="66"/>
      <c r="T14" s="66"/>
      <c r="U14" s="66"/>
      <c r="V14" s="66"/>
      <c r="W14" s="66"/>
      <c r="X14" s="2"/>
      <c r="Y14" s="3"/>
      <c r="Z14" s="3"/>
      <c r="AA14" s="199"/>
      <c r="AB14" s="66"/>
      <c r="AC14" s="66"/>
      <c r="AD14" s="237" t="s">
        <v>82</v>
      </c>
      <c r="AE14" s="232"/>
      <c r="AF14" s="232"/>
      <c r="AG14" s="232"/>
      <c r="AH14" s="218"/>
    </row>
    <row r="15" spans="1:34">
      <c r="A15" s="74" t="s">
        <v>84</v>
      </c>
      <c r="B15" s="66"/>
      <c r="C15" s="66"/>
      <c r="D15" s="66"/>
      <c r="E15" s="66"/>
      <c r="F15" s="66"/>
      <c r="G15" s="66"/>
      <c r="H15" s="66"/>
      <c r="I15" s="66"/>
      <c r="J15" s="66"/>
      <c r="K15" s="66"/>
      <c r="L15" s="66"/>
      <c r="M15" s="66"/>
      <c r="N15" s="66"/>
      <c r="O15" s="66"/>
      <c r="P15" s="66"/>
      <c r="Q15" s="66"/>
      <c r="R15" s="66"/>
      <c r="S15" s="66"/>
      <c r="T15" s="66"/>
      <c r="U15" s="66"/>
      <c r="V15" s="66"/>
      <c r="W15" s="66"/>
      <c r="X15" s="2"/>
      <c r="Y15" s="3"/>
      <c r="Z15" s="3"/>
      <c r="AA15" s="199"/>
      <c r="AB15" s="66"/>
      <c r="AC15" s="66"/>
      <c r="AD15" s="233" t="s">
        <v>27</v>
      </c>
      <c r="AE15" s="234"/>
      <c r="AF15" s="234"/>
      <c r="AG15" s="234"/>
      <c r="AH15" s="235"/>
    </row>
    <row r="16" spans="1:34">
      <c r="A16" s="58" t="s">
        <v>77</v>
      </c>
      <c r="B16" s="68"/>
      <c r="C16" s="68" t="s">
        <v>8</v>
      </c>
      <c r="D16" s="68"/>
      <c r="E16" s="221" t="s">
        <v>34</v>
      </c>
      <c r="F16" s="85"/>
      <c r="G16" s="85"/>
      <c r="H16" s="85"/>
      <c r="I16" s="85"/>
      <c r="J16" s="85"/>
      <c r="K16" s="85"/>
      <c r="L16" s="85"/>
      <c r="M16" s="85"/>
      <c r="N16" s="85"/>
      <c r="O16" s="85"/>
      <c r="P16" s="85"/>
      <c r="Q16" s="85"/>
      <c r="R16" s="86"/>
      <c r="S16" s="294" t="s">
        <v>80</v>
      </c>
      <c r="T16" s="292"/>
      <c r="U16" s="292"/>
      <c r="V16" s="293"/>
      <c r="W16" s="66"/>
      <c r="X16" s="2"/>
      <c r="Y16" s="3"/>
      <c r="Z16" s="3"/>
      <c r="AA16" s="199"/>
      <c r="AB16" s="66"/>
      <c r="AC16" s="66"/>
      <c r="AD16" s="91" t="s">
        <v>35</v>
      </c>
      <c r="AE16" s="91" t="s">
        <v>51</v>
      </c>
      <c r="AF16" s="112" t="s">
        <v>180</v>
      </c>
      <c r="AG16" s="112" t="s">
        <v>181</v>
      </c>
      <c r="AH16" s="91" t="s">
        <v>1</v>
      </c>
    </row>
    <row r="17" spans="1:35">
      <c r="A17" s="69" t="s">
        <v>46</v>
      </c>
      <c r="B17" s="68" t="s">
        <v>43</v>
      </c>
      <c r="C17" s="69" t="s">
        <v>49</v>
      </c>
      <c r="D17" s="69" t="s">
        <v>17</v>
      </c>
      <c r="E17" s="240"/>
      <c r="F17" s="179"/>
      <c r="G17" s="179"/>
      <c r="H17" s="179"/>
      <c r="I17" s="179"/>
      <c r="J17" s="179"/>
      <c r="K17" s="179"/>
      <c r="L17" s="179"/>
      <c r="M17" s="179"/>
      <c r="N17" s="179"/>
      <c r="O17" s="179"/>
      <c r="P17" s="179"/>
      <c r="Q17" s="179"/>
      <c r="R17" s="88"/>
      <c r="S17" s="73" t="s">
        <v>2</v>
      </c>
      <c r="T17" s="73" t="s">
        <v>32</v>
      </c>
      <c r="U17" s="73" t="s">
        <v>25</v>
      </c>
      <c r="V17" s="59" t="s">
        <v>104</v>
      </c>
      <c r="W17" s="66"/>
      <c r="X17" s="2"/>
      <c r="Y17" s="3"/>
      <c r="Z17" s="3"/>
      <c r="AA17" s="199"/>
      <c r="AB17" s="66"/>
      <c r="AC17" s="66"/>
      <c r="AD17" s="236" t="s">
        <v>52</v>
      </c>
      <c r="AE17" s="236" t="s">
        <v>52</v>
      </c>
      <c r="AF17" s="72" t="s">
        <v>52</v>
      </c>
      <c r="AG17" s="72" t="s">
        <v>52</v>
      </c>
      <c r="AH17" s="236" t="s">
        <v>53</v>
      </c>
    </row>
    <row r="18" spans="1:35">
      <c r="A18" s="258">
        <v>1</v>
      </c>
      <c r="B18" s="296" t="str">
        <f>DenStatus!C15</f>
        <v>Call of the Wild</v>
      </c>
      <c r="C18" s="258">
        <v>8</v>
      </c>
      <c r="D18" s="258">
        <v>12</v>
      </c>
      <c r="E18" s="60" t="s">
        <v>166</v>
      </c>
      <c r="F18" s="60" t="s">
        <v>167</v>
      </c>
      <c r="G18" s="60" t="s">
        <v>174</v>
      </c>
      <c r="H18" s="60" t="s">
        <v>175</v>
      </c>
      <c r="I18" s="87">
        <v>2</v>
      </c>
      <c r="J18" s="60" t="s">
        <v>162</v>
      </c>
      <c r="K18" s="60" t="s">
        <v>163</v>
      </c>
      <c r="L18" s="60" t="s">
        <v>177</v>
      </c>
      <c r="M18" s="92" t="s">
        <v>164</v>
      </c>
      <c r="N18" s="92" t="s">
        <v>165</v>
      </c>
      <c r="O18" s="92">
        <v>5</v>
      </c>
      <c r="P18" s="92">
        <v>6</v>
      </c>
      <c r="Q18" s="181"/>
      <c r="R18" s="182"/>
      <c r="S18" s="258">
        <f>COUNTA(E19:R19)</f>
        <v>0</v>
      </c>
      <c r="T18" s="258">
        <f>IF(SUM(AD18:AG19)&gt;=AH18,1,0)</f>
        <v>0</v>
      </c>
      <c r="U18" s="277"/>
      <c r="V18" s="277"/>
      <c r="W18" s="66"/>
      <c r="X18" s="2"/>
      <c r="Y18" s="3"/>
      <c r="Z18" s="3"/>
      <c r="AA18" s="199"/>
      <c r="AB18" s="66"/>
      <c r="AC18" s="66"/>
      <c r="AD18" s="258">
        <f>IF(COUNTA(E19:H19)&gt;=1,1,0)</f>
        <v>0</v>
      </c>
      <c r="AE18" s="256">
        <f>IF(COUNTA(I19:N19)&gt;=6,1,0)</f>
        <v>0</v>
      </c>
      <c r="AF18" s="256">
        <f>IF(COUNTA(O19:P19)&gt;=1,1,0)</f>
        <v>0</v>
      </c>
      <c r="AG18" s="256"/>
      <c r="AH18" s="258">
        <v>3</v>
      </c>
    </row>
    <row r="19" spans="1:35" ht="13.5" thickBot="1">
      <c r="A19" s="295"/>
      <c r="B19" s="297"/>
      <c r="C19" s="295"/>
      <c r="D19" s="303"/>
      <c r="E19" s="196"/>
      <c r="F19" s="196"/>
      <c r="G19" s="196"/>
      <c r="H19" s="196"/>
      <c r="I19" s="196"/>
      <c r="J19" s="196"/>
      <c r="K19" s="196"/>
      <c r="L19" s="196"/>
      <c r="M19" s="196"/>
      <c r="N19" s="196"/>
      <c r="O19" s="196"/>
      <c r="P19" s="196"/>
      <c r="Q19" s="78"/>
      <c r="R19" s="202"/>
      <c r="S19" s="299"/>
      <c r="T19" s="303"/>
      <c r="U19" s="270"/>
      <c r="V19" s="270"/>
      <c r="W19" s="66"/>
      <c r="X19" s="2"/>
      <c r="Y19" s="3"/>
      <c r="Z19" s="3"/>
      <c r="AA19" s="199"/>
      <c r="AB19" s="66"/>
      <c r="AC19" s="66"/>
      <c r="AD19" s="257"/>
      <c r="AE19" s="257"/>
      <c r="AF19" s="257"/>
      <c r="AG19" s="257"/>
      <c r="AH19" s="257"/>
    </row>
    <row r="20" spans="1:35">
      <c r="A20" s="259">
        <f>A18+1</f>
        <v>2</v>
      </c>
      <c r="B20" s="298" t="str">
        <f>DenStatus!C16</f>
        <v>Council Fire</v>
      </c>
      <c r="C20" s="259">
        <v>3</v>
      </c>
      <c r="D20" s="259">
        <v>7</v>
      </c>
      <c r="E20" s="203">
        <v>1</v>
      </c>
      <c r="F20" s="203">
        <v>2</v>
      </c>
      <c r="G20" s="204">
        <v>3</v>
      </c>
      <c r="H20" s="204">
        <v>4</v>
      </c>
      <c r="I20" s="204">
        <v>5</v>
      </c>
      <c r="J20" s="204">
        <v>6</v>
      </c>
      <c r="K20" s="203">
        <v>7</v>
      </c>
      <c r="L20" s="206"/>
      <c r="M20" s="206"/>
      <c r="N20" s="206"/>
      <c r="O20" s="206"/>
      <c r="P20" s="206"/>
      <c r="Q20" s="206"/>
      <c r="R20" s="207"/>
      <c r="S20" s="259">
        <f>COUNTA(E21:R21)</f>
        <v>0</v>
      </c>
      <c r="T20" s="259">
        <f>IF(SUM(AD20:AG21)&gt;=AH20,1,0)</f>
        <v>0</v>
      </c>
      <c r="U20" s="272"/>
      <c r="V20" s="272"/>
      <c r="W20" s="66"/>
      <c r="X20" s="2"/>
      <c r="Y20" s="3"/>
      <c r="Z20" s="3"/>
      <c r="AA20" s="199"/>
      <c r="AB20" s="66"/>
      <c r="AC20" s="66"/>
      <c r="AD20" s="259">
        <f>IF(COUNTA(E21:F21)&gt;=2,1,0)</f>
        <v>0</v>
      </c>
      <c r="AE20" s="256">
        <f>IF(COUNTA(G21:K21)&gt;=1,1,0)</f>
        <v>0</v>
      </c>
      <c r="AF20" s="256"/>
      <c r="AG20" s="256"/>
      <c r="AH20" s="259">
        <v>2</v>
      </c>
    </row>
    <row r="21" spans="1:35" ht="13.5" thickBot="1">
      <c r="A21" s="257"/>
      <c r="B21" s="290"/>
      <c r="C21" s="276"/>
      <c r="D21" s="257"/>
      <c r="E21" s="208"/>
      <c r="F21" s="208"/>
      <c r="G21" s="208"/>
      <c r="H21" s="208"/>
      <c r="I21" s="208"/>
      <c r="J21" s="208"/>
      <c r="K21" s="208"/>
      <c r="L21" s="210"/>
      <c r="M21" s="210"/>
      <c r="N21" s="210"/>
      <c r="O21" s="210"/>
      <c r="P21" s="210"/>
      <c r="Q21" s="210"/>
      <c r="R21" s="211"/>
      <c r="S21" s="276"/>
      <c r="T21" s="304"/>
      <c r="U21" s="273"/>
      <c r="V21" s="273"/>
      <c r="W21" s="66"/>
      <c r="X21" s="2"/>
      <c r="Y21" s="3"/>
      <c r="Z21" s="3"/>
      <c r="AA21" s="199"/>
      <c r="AB21" s="66"/>
      <c r="AC21" s="66"/>
      <c r="AD21" s="257"/>
      <c r="AE21" s="257"/>
      <c r="AF21" s="257"/>
      <c r="AG21" s="257"/>
      <c r="AH21" s="257"/>
    </row>
    <row r="22" spans="1:35">
      <c r="A22" s="259">
        <f>A20+1</f>
        <v>3</v>
      </c>
      <c r="B22" s="298" t="str">
        <f>DenStatus!C17</f>
        <v>Duty to God Footsteps</v>
      </c>
      <c r="C22" s="259">
        <v>3</v>
      </c>
      <c r="D22" s="259">
        <v>6</v>
      </c>
      <c r="E22" s="204">
        <v>1</v>
      </c>
      <c r="F22" s="204">
        <v>2</v>
      </c>
      <c r="G22" s="204">
        <v>3</v>
      </c>
      <c r="H22" s="204">
        <v>4</v>
      </c>
      <c r="I22" s="204">
        <v>5</v>
      </c>
      <c r="J22" s="204">
        <v>6</v>
      </c>
      <c r="K22" s="205"/>
      <c r="L22" s="206"/>
      <c r="M22" s="206"/>
      <c r="N22" s="206"/>
      <c r="O22" s="206"/>
      <c r="P22" s="206"/>
      <c r="Q22" s="206"/>
      <c r="R22" s="207"/>
      <c r="S22" s="259">
        <f>COUNTA(E23:R23)</f>
        <v>0</v>
      </c>
      <c r="T22" s="259">
        <f>IF(SUM(AD22:AG23)&gt;=AH22,1,0)</f>
        <v>0</v>
      </c>
      <c r="U22" s="272"/>
      <c r="V22" s="272"/>
      <c r="W22" s="66"/>
      <c r="X22" s="2"/>
      <c r="Y22" s="3"/>
      <c r="Z22" s="3"/>
      <c r="AA22" s="199"/>
      <c r="AB22" s="66"/>
      <c r="AC22" s="66"/>
      <c r="AD22" s="259">
        <f>IF(COUNTA(E23:F23)&gt;=1,1,0)</f>
        <v>0</v>
      </c>
      <c r="AE22" s="260">
        <f>IF(COUNTA(G23:J23)&gt;=2,1,0)</f>
        <v>0</v>
      </c>
      <c r="AF22" s="256"/>
      <c r="AG22" s="256"/>
      <c r="AH22" s="259">
        <v>2</v>
      </c>
    </row>
    <row r="23" spans="1:35" ht="13.5" thickBot="1">
      <c r="A23" s="257"/>
      <c r="B23" s="299"/>
      <c r="C23" s="276"/>
      <c r="D23" s="257"/>
      <c r="E23" s="208"/>
      <c r="F23" s="208"/>
      <c r="G23" s="208"/>
      <c r="H23" s="208"/>
      <c r="I23" s="208"/>
      <c r="J23" s="208"/>
      <c r="K23" s="212"/>
      <c r="L23" s="213"/>
      <c r="M23" s="213"/>
      <c r="N23" s="213"/>
      <c r="O23" s="213"/>
      <c r="P23" s="213"/>
      <c r="Q23" s="213"/>
      <c r="R23" s="214"/>
      <c r="S23" s="276"/>
      <c r="T23" s="304"/>
      <c r="U23" s="273"/>
      <c r="V23" s="273"/>
      <c r="W23" s="66"/>
      <c r="X23" s="2"/>
      <c r="Y23" s="3"/>
      <c r="Z23" s="3"/>
      <c r="AA23" s="199"/>
      <c r="AB23" s="66"/>
      <c r="AC23" s="66"/>
      <c r="AD23" s="257"/>
      <c r="AE23" s="261"/>
      <c r="AF23" s="257"/>
      <c r="AG23" s="257"/>
      <c r="AH23" s="257"/>
      <c r="AI23" s="219"/>
    </row>
    <row r="24" spans="1:35">
      <c r="A24" s="259">
        <f>A22+1</f>
        <v>4</v>
      </c>
      <c r="B24" s="298" t="str">
        <f>DenStatus!C18</f>
        <v>Howling at the Moon</v>
      </c>
      <c r="C24" s="259">
        <v>4</v>
      </c>
      <c r="D24" s="259">
        <v>4</v>
      </c>
      <c r="E24" s="204">
        <v>1</v>
      </c>
      <c r="F24" s="204">
        <v>2</v>
      </c>
      <c r="G24" s="204">
        <v>3</v>
      </c>
      <c r="H24" s="204">
        <v>4</v>
      </c>
      <c r="I24" s="215"/>
      <c r="J24" s="216"/>
      <c r="K24" s="216"/>
      <c r="L24" s="216"/>
      <c r="M24" s="216"/>
      <c r="N24" s="216"/>
      <c r="O24" s="216"/>
      <c r="P24" s="216"/>
      <c r="Q24" s="216"/>
      <c r="R24" s="217"/>
      <c r="S24" s="259">
        <f>COUNTA(E25:R25)</f>
        <v>0</v>
      </c>
      <c r="T24" s="259">
        <f>IF(SUM(AD24:AG25)&gt;=AH24,1,0)</f>
        <v>0</v>
      </c>
      <c r="U24" s="272"/>
      <c r="V24" s="272"/>
      <c r="W24" s="66"/>
      <c r="X24" s="2"/>
      <c r="Y24" s="3"/>
      <c r="Z24" s="3"/>
      <c r="AA24" s="199"/>
      <c r="AB24" s="66"/>
      <c r="AC24" s="66"/>
      <c r="AD24" s="259">
        <f>IF(COUNTA(E25:H25)&gt;=4,1,0)</f>
        <v>0</v>
      </c>
      <c r="AE24" s="256"/>
      <c r="AF24" s="256"/>
      <c r="AG24" s="256"/>
      <c r="AH24" s="259">
        <v>1</v>
      </c>
    </row>
    <row r="25" spans="1:35" ht="13.5" thickBot="1">
      <c r="A25" s="257"/>
      <c r="B25" s="290"/>
      <c r="C25" s="276"/>
      <c r="D25" s="257"/>
      <c r="E25" s="208"/>
      <c r="F25" s="208"/>
      <c r="G25" s="208"/>
      <c r="H25" s="208"/>
      <c r="I25" s="209"/>
      <c r="J25" s="210"/>
      <c r="K25" s="210"/>
      <c r="L25" s="210"/>
      <c r="M25" s="210"/>
      <c r="N25" s="210"/>
      <c r="O25" s="210"/>
      <c r="P25" s="210"/>
      <c r="Q25" s="210"/>
      <c r="R25" s="211"/>
      <c r="S25" s="276"/>
      <c r="T25" s="304"/>
      <c r="U25" s="273"/>
      <c r="V25" s="273"/>
      <c r="W25" s="66"/>
      <c r="X25" s="2"/>
      <c r="Y25" s="3"/>
      <c r="Z25" s="3"/>
      <c r="AA25" s="199"/>
      <c r="AB25" s="66"/>
      <c r="AC25" s="66"/>
      <c r="AD25" s="257"/>
      <c r="AE25" s="257"/>
      <c r="AF25" s="257"/>
      <c r="AG25" s="257"/>
      <c r="AH25" s="257"/>
    </row>
    <row r="26" spans="1:35">
      <c r="A26" s="259">
        <f>A24+1</f>
        <v>5</v>
      </c>
      <c r="B26" s="298" t="str">
        <f>DenStatus!C19</f>
        <v>Paws on the Path</v>
      </c>
      <c r="C26" s="259">
        <v>5</v>
      </c>
      <c r="D26" s="259">
        <v>7</v>
      </c>
      <c r="E26" s="203">
        <v>1</v>
      </c>
      <c r="F26" s="203">
        <v>2</v>
      </c>
      <c r="G26" s="203">
        <v>3</v>
      </c>
      <c r="H26" s="203">
        <v>4</v>
      </c>
      <c r="I26" s="203">
        <v>5</v>
      </c>
      <c r="J26" s="203">
        <v>6</v>
      </c>
      <c r="K26" s="203">
        <v>7</v>
      </c>
      <c r="L26" s="205"/>
      <c r="M26" s="206"/>
      <c r="N26" s="206"/>
      <c r="O26" s="206"/>
      <c r="P26" s="206"/>
      <c r="Q26" s="206"/>
      <c r="R26" s="207"/>
      <c r="S26" s="259">
        <f>COUNTA(E27:R27)</f>
        <v>0</v>
      </c>
      <c r="T26" s="259">
        <f>IF(SUM(AD26:AG27)&gt;=AH26,1,0)</f>
        <v>0</v>
      </c>
      <c r="U26" s="272"/>
      <c r="V26" s="272"/>
      <c r="W26" s="66"/>
      <c r="X26" s="2"/>
      <c r="Y26" s="3"/>
      <c r="Z26" s="3"/>
      <c r="AA26" s="199"/>
      <c r="AB26" s="66"/>
      <c r="AC26" s="66"/>
      <c r="AD26" s="259">
        <f>IF(COUNTA(E27:I27)&gt;=5,1,0)</f>
        <v>0</v>
      </c>
      <c r="AE26" s="256"/>
      <c r="AF26" s="256"/>
      <c r="AG26" s="256"/>
      <c r="AH26" s="259">
        <v>1</v>
      </c>
    </row>
    <row r="27" spans="1:35" ht="13.5" thickBot="1">
      <c r="A27" s="257"/>
      <c r="B27" s="290"/>
      <c r="C27" s="276"/>
      <c r="D27" s="257"/>
      <c r="E27" s="208"/>
      <c r="F27" s="208"/>
      <c r="G27" s="208"/>
      <c r="H27" s="208"/>
      <c r="I27" s="208"/>
      <c r="J27" s="208"/>
      <c r="K27" s="208"/>
      <c r="L27" s="209"/>
      <c r="M27" s="213"/>
      <c r="N27" s="210"/>
      <c r="O27" s="210"/>
      <c r="P27" s="210"/>
      <c r="Q27" s="210"/>
      <c r="R27" s="214"/>
      <c r="S27" s="276"/>
      <c r="T27" s="304"/>
      <c r="U27" s="273"/>
      <c r="V27" s="273"/>
      <c r="W27" s="66"/>
      <c r="X27" s="2"/>
      <c r="Y27" s="3"/>
      <c r="Z27" s="3"/>
      <c r="AA27" s="199"/>
      <c r="AB27" s="66"/>
      <c r="AC27" s="66"/>
      <c r="AD27" s="257"/>
      <c r="AE27" s="257"/>
      <c r="AF27" s="257"/>
      <c r="AG27" s="257"/>
      <c r="AH27" s="257"/>
    </row>
    <row r="28" spans="1:35">
      <c r="A28" s="268">
        <f>A26+1</f>
        <v>6</v>
      </c>
      <c r="B28" s="298" t="str">
        <f>DenStatus!C20</f>
        <v>Running with the Pack</v>
      </c>
      <c r="C28" s="268">
        <v>6</v>
      </c>
      <c r="D28" s="268">
        <v>6</v>
      </c>
      <c r="E28" s="73">
        <v>1</v>
      </c>
      <c r="F28" s="94">
        <v>2</v>
      </c>
      <c r="G28" s="94">
        <v>3</v>
      </c>
      <c r="H28" s="94">
        <v>4</v>
      </c>
      <c r="I28" s="94">
        <v>5</v>
      </c>
      <c r="J28" s="94">
        <v>6</v>
      </c>
      <c r="K28" s="201"/>
      <c r="L28" s="78"/>
      <c r="M28" s="78"/>
      <c r="N28" s="78"/>
      <c r="O28" s="78"/>
      <c r="P28" s="78"/>
      <c r="Q28" s="78"/>
      <c r="R28" s="62"/>
      <c r="S28" s="268">
        <f>COUNTA(E29:R29)</f>
        <v>0</v>
      </c>
      <c r="T28" s="259">
        <f>IF(SUM(AD28:AG29)&gt;=AH28,1,0)</f>
        <v>0</v>
      </c>
      <c r="U28" s="270"/>
      <c r="V28" s="270"/>
      <c r="W28" s="66"/>
      <c r="X28" s="2"/>
      <c r="Y28" s="3"/>
      <c r="Z28" s="3"/>
      <c r="AA28" s="199"/>
      <c r="AB28" s="66"/>
      <c r="AC28" s="66"/>
      <c r="AD28" s="259">
        <f>IF(COUNTA(E29:J29)&gt;=6,1,0)</f>
        <v>0</v>
      </c>
      <c r="AE28" s="256"/>
      <c r="AF28" s="256"/>
      <c r="AG28" s="256"/>
      <c r="AH28" s="259">
        <v>1</v>
      </c>
    </row>
    <row r="29" spans="1:35" ht="13.5" thickBot="1">
      <c r="A29" s="300"/>
      <c r="B29" s="301"/>
      <c r="C29" s="282"/>
      <c r="D29" s="269"/>
      <c r="E29" s="93"/>
      <c r="F29" s="93"/>
      <c r="G29" s="93"/>
      <c r="H29" s="93"/>
      <c r="I29" s="93"/>
      <c r="J29" s="93"/>
      <c r="K29" s="183"/>
      <c r="L29" s="184"/>
      <c r="M29" s="184"/>
      <c r="N29" s="184"/>
      <c r="O29" s="184"/>
      <c r="P29" s="184"/>
      <c r="Q29" s="184"/>
      <c r="R29" s="185"/>
      <c r="S29" s="305"/>
      <c r="T29" s="302"/>
      <c r="U29" s="271"/>
      <c r="V29" s="271"/>
      <c r="W29" s="66"/>
      <c r="X29" s="2"/>
      <c r="Y29" s="3"/>
      <c r="Z29" s="3"/>
      <c r="AA29" s="199"/>
      <c r="AB29" s="66"/>
      <c r="AC29" s="66"/>
      <c r="AD29" s="257"/>
      <c r="AE29" s="257"/>
      <c r="AF29" s="257"/>
      <c r="AG29" s="257"/>
      <c r="AH29" s="257"/>
    </row>
    <row r="30" spans="1:35" ht="13.5" thickTop="1">
      <c r="A30" s="218"/>
      <c r="B30" s="72" t="s">
        <v>90</v>
      </c>
      <c r="C30" s="73">
        <f>IF(SUM(T18:T29)&gt;=6,"X",0)</f>
        <v>0</v>
      </c>
      <c r="D30" s="227" t="s">
        <v>212</v>
      </c>
      <c r="E30" s="75"/>
      <c r="F30" s="75"/>
      <c r="G30" s="75"/>
      <c r="H30" s="75"/>
      <c r="I30" s="75"/>
      <c r="J30" s="75"/>
      <c r="K30" s="75"/>
      <c r="L30" s="75"/>
      <c r="M30" s="75"/>
      <c r="N30" s="75"/>
      <c r="O30" s="75"/>
      <c r="P30" s="75"/>
      <c r="Q30" s="75"/>
      <c r="R30" s="75"/>
      <c r="S30" s="75"/>
      <c r="T30" s="75"/>
      <c r="U30" s="200"/>
      <c r="V30" s="89"/>
      <c r="W30" s="66"/>
      <c r="X30" s="6"/>
      <c r="Y30" s="3"/>
      <c r="Z30" s="3"/>
      <c r="AA30" s="199"/>
      <c r="AB30" s="66"/>
      <c r="AC30" s="66"/>
      <c r="AD30" s="66"/>
      <c r="AE30" s="66"/>
      <c r="AF30" s="66"/>
      <c r="AG30" s="66"/>
      <c r="AH30" s="66"/>
    </row>
    <row r="31" spans="1:35">
      <c r="A31" s="66"/>
      <c r="B31" s="66"/>
      <c r="C31" s="66"/>
      <c r="D31" s="66"/>
      <c r="E31" s="66"/>
      <c r="F31" s="66"/>
      <c r="G31" s="66"/>
      <c r="H31" s="66"/>
      <c r="I31" s="66"/>
      <c r="J31" s="66"/>
      <c r="K31" s="66"/>
      <c r="L31" s="66"/>
      <c r="M31" s="66"/>
      <c r="N31" s="66"/>
      <c r="O31" s="66"/>
      <c r="P31" s="66"/>
      <c r="Q31" s="66"/>
      <c r="R31" s="66"/>
      <c r="S31" s="66"/>
      <c r="T31" s="66"/>
      <c r="U31" s="66"/>
      <c r="V31" s="66"/>
      <c r="W31" s="66"/>
      <c r="X31" s="2"/>
      <c r="Y31" s="3"/>
      <c r="Z31" s="3"/>
      <c r="AA31" s="199"/>
      <c r="AB31" s="66"/>
      <c r="AC31" s="66"/>
      <c r="AD31" s="237" t="s">
        <v>83</v>
      </c>
      <c r="AE31" s="232"/>
      <c r="AF31" s="232"/>
      <c r="AG31" s="232"/>
      <c r="AH31" s="218"/>
    </row>
    <row r="32" spans="1:35">
      <c r="A32" s="74" t="s">
        <v>85</v>
      </c>
      <c r="B32" s="66"/>
      <c r="C32" s="66"/>
      <c r="D32" s="66"/>
      <c r="E32" s="66"/>
      <c r="F32" s="66"/>
      <c r="G32" s="66"/>
      <c r="H32" s="66"/>
      <c r="I32" s="66"/>
      <c r="J32" s="66"/>
      <c r="K32" s="66"/>
      <c r="L32" s="66"/>
      <c r="M32" s="66"/>
      <c r="N32" s="66"/>
      <c r="O32" s="66"/>
      <c r="P32" s="66"/>
      <c r="Q32" s="66"/>
      <c r="R32" s="66"/>
      <c r="S32" s="66"/>
      <c r="T32" s="66"/>
      <c r="U32" s="66"/>
      <c r="V32" s="66"/>
      <c r="W32" s="66"/>
      <c r="X32" s="2"/>
      <c r="Y32" s="3"/>
      <c r="Z32" s="3"/>
      <c r="AA32" s="199"/>
      <c r="AB32" s="66"/>
      <c r="AC32" s="66"/>
      <c r="AD32" s="233" t="s">
        <v>27</v>
      </c>
      <c r="AE32" s="234"/>
      <c r="AF32" s="234"/>
      <c r="AG32" s="234"/>
      <c r="AH32" s="235"/>
    </row>
    <row r="33" spans="1:34">
      <c r="A33" s="58" t="s">
        <v>78</v>
      </c>
      <c r="B33" s="68"/>
      <c r="C33" s="58" t="s">
        <v>79</v>
      </c>
      <c r="D33" s="68"/>
      <c r="E33" s="221" t="s">
        <v>34</v>
      </c>
      <c r="F33" s="85"/>
      <c r="G33" s="85"/>
      <c r="H33" s="85"/>
      <c r="I33" s="85"/>
      <c r="J33" s="85"/>
      <c r="K33" s="85"/>
      <c r="L33" s="85"/>
      <c r="M33" s="85"/>
      <c r="N33" s="85"/>
      <c r="O33" s="85"/>
      <c r="P33" s="85"/>
      <c r="Q33" s="85"/>
      <c r="R33" s="86"/>
      <c r="S33" s="294" t="s">
        <v>81</v>
      </c>
      <c r="T33" s="292"/>
      <c r="U33" s="292"/>
      <c r="V33" s="293"/>
      <c r="W33" s="66"/>
      <c r="X33" s="2"/>
      <c r="Y33" s="3"/>
      <c r="Z33" s="3"/>
      <c r="AA33" s="199"/>
      <c r="AB33" s="66"/>
      <c r="AC33" s="66"/>
      <c r="AD33" s="91" t="s">
        <v>35</v>
      </c>
      <c r="AE33" s="91" t="s">
        <v>51</v>
      </c>
      <c r="AF33" s="112" t="s">
        <v>180</v>
      </c>
      <c r="AG33" s="112" t="s">
        <v>181</v>
      </c>
      <c r="AH33" s="91" t="s">
        <v>1</v>
      </c>
    </row>
    <row r="34" spans="1:34">
      <c r="A34" s="69" t="s">
        <v>46</v>
      </c>
      <c r="B34" s="68" t="s">
        <v>43</v>
      </c>
      <c r="C34" s="69" t="s">
        <v>49</v>
      </c>
      <c r="D34" s="69" t="s">
        <v>17</v>
      </c>
      <c r="E34" s="240"/>
      <c r="F34" s="179"/>
      <c r="G34" s="179"/>
      <c r="H34" s="179"/>
      <c r="I34" s="179"/>
      <c r="J34" s="179"/>
      <c r="K34" s="179"/>
      <c r="L34" s="179"/>
      <c r="M34" s="179"/>
      <c r="N34" s="179"/>
      <c r="O34" s="179"/>
      <c r="P34" s="179"/>
      <c r="Q34" s="179"/>
      <c r="R34" s="88"/>
      <c r="S34" s="69" t="s">
        <v>2</v>
      </c>
      <c r="T34" s="69" t="s">
        <v>32</v>
      </c>
      <c r="U34" s="69" t="s">
        <v>25</v>
      </c>
      <c r="V34" s="59" t="s">
        <v>104</v>
      </c>
      <c r="W34" s="66"/>
      <c r="X34" s="2"/>
      <c r="Y34" s="3"/>
      <c r="Z34" s="3"/>
      <c r="AA34" s="199"/>
      <c r="AB34" s="66"/>
      <c r="AC34" s="66"/>
      <c r="AD34" s="236" t="s">
        <v>52</v>
      </c>
      <c r="AE34" s="236" t="s">
        <v>52</v>
      </c>
      <c r="AF34" s="72" t="s">
        <v>52</v>
      </c>
      <c r="AG34" s="72" t="s">
        <v>52</v>
      </c>
      <c r="AH34" s="236" t="s">
        <v>53</v>
      </c>
    </row>
    <row r="35" spans="1:34" ht="13.5" thickBot="1">
      <c r="A35" s="258">
        <v>1</v>
      </c>
      <c r="B35" s="289" t="str">
        <f>DenStatus!C24</f>
        <v>Adventures in Coins</v>
      </c>
      <c r="C35" s="285">
        <v>5</v>
      </c>
      <c r="D35" s="285">
        <v>7</v>
      </c>
      <c r="E35" s="69">
        <v>1</v>
      </c>
      <c r="F35" s="69">
        <v>2</v>
      </c>
      <c r="G35" s="69">
        <v>3</v>
      </c>
      <c r="H35" s="69">
        <v>4</v>
      </c>
      <c r="I35" s="69">
        <v>5</v>
      </c>
      <c r="J35" s="69">
        <v>6</v>
      </c>
      <c r="K35" s="69">
        <v>7</v>
      </c>
      <c r="L35" s="180"/>
      <c r="M35" s="181"/>
      <c r="N35" s="181"/>
      <c r="O35" s="181"/>
      <c r="P35" s="181"/>
      <c r="Q35" s="181"/>
      <c r="R35" s="182"/>
      <c r="S35" s="258">
        <f>COUNTA(E36:R36)</f>
        <v>0</v>
      </c>
      <c r="T35" s="258">
        <f>IF(SUM(AD35:AG36)&gt;=AH35,1,0)</f>
        <v>0</v>
      </c>
      <c r="U35" s="277"/>
      <c r="V35" s="279"/>
      <c r="W35" s="66"/>
      <c r="X35" s="2"/>
      <c r="Y35" s="3"/>
      <c r="Z35" s="3"/>
      <c r="AA35" s="199"/>
      <c r="AB35" s="66"/>
      <c r="AC35" s="66"/>
      <c r="AD35" s="264">
        <f>IF(COUNTA(E36:H36)&gt;=4,1,0)</f>
        <v>0</v>
      </c>
      <c r="AE35" s="267">
        <f>IF(COUNTA(I36:K36)&gt;=1,1,0)</f>
        <v>0</v>
      </c>
      <c r="AF35" s="267"/>
      <c r="AG35" s="267"/>
      <c r="AH35" s="264">
        <v>2</v>
      </c>
    </row>
    <row r="36" spans="1:34" ht="13.5" thickBot="1">
      <c r="A36" s="276"/>
      <c r="B36" s="290"/>
      <c r="C36" s="257"/>
      <c r="D36" s="257"/>
      <c r="E36" s="208"/>
      <c r="F36" s="208"/>
      <c r="G36" s="208"/>
      <c r="H36" s="208"/>
      <c r="I36" s="208"/>
      <c r="J36" s="208"/>
      <c r="K36" s="208"/>
      <c r="L36" s="209"/>
      <c r="M36" s="210"/>
      <c r="N36" s="213"/>
      <c r="O36" s="213"/>
      <c r="P36" s="213"/>
      <c r="Q36" s="210"/>
      <c r="R36" s="211"/>
      <c r="S36" s="276"/>
      <c r="T36" s="276"/>
      <c r="U36" s="278"/>
      <c r="V36" s="280"/>
      <c r="W36" s="66"/>
      <c r="X36" s="2"/>
      <c r="Y36" s="3"/>
      <c r="Z36" s="3"/>
      <c r="AA36" s="199"/>
      <c r="AB36" s="66"/>
      <c r="AC36" s="66"/>
      <c r="AD36" s="263"/>
      <c r="AE36" s="263"/>
      <c r="AF36" s="263"/>
      <c r="AG36" s="263"/>
      <c r="AH36" s="263"/>
    </row>
    <row r="37" spans="1:34" ht="13.5" thickBot="1">
      <c r="A37" s="259">
        <f>A35+1</f>
        <v>2</v>
      </c>
      <c r="B37" s="287" t="str">
        <f>DenStatus!C25</f>
        <v>Air of the Wolf</v>
      </c>
      <c r="C37" s="260">
        <v>4</v>
      </c>
      <c r="D37" s="260">
        <v>9</v>
      </c>
      <c r="E37" s="204" t="s">
        <v>166</v>
      </c>
      <c r="F37" s="204" t="s">
        <v>167</v>
      </c>
      <c r="G37" s="204" t="s">
        <v>174</v>
      </c>
      <c r="H37" s="204" t="s">
        <v>175</v>
      </c>
      <c r="I37" s="204" t="s">
        <v>168</v>
      </c>
      <c r="J37" s="204" t="s">
        <v>169</v>
      </c>
      <c r="K37" s="204" t="s">
        <v>170</v>
      </c>
      <c r="L37" s="204" t="s">
        <v>171</v>
      </c>
      <c r="M37" s="204" t="s">
        <v>179</v>
      </c>
      <c r="N37" s="215"/>
      <c r="O37" s="216"/>
      <c r="P37" s="216"/>
      <c r="Q37" s="206"/>
      <c r="R37" s="207"/>
      <c r="S37" s="259">
        <f>COUNTA(E38:R38)</f>
        <v>0</v>
      </c>
      <c r="T37" s="259">
        <f>IF(SUM(AD37:AG38)&gt;=AH37,1,0)</f>
        <v>0</v>
      </c>
      <c r="U37" s="272"/>
      <c r="V37" s="272"/>
      <c r="W37" s="66"/>
      <c r="X37" s="2"/>
      <c r="Y37" s="3"/>
      <c r="Z37" s="3"/>
      <c r="AA37" s="199"/>
      <c r="AB37" s="66"/>
      <c r="AC37" s="66"/>
      <c r="AD37" s="265">
        <f>IF(COUNTA(E38:H38)&gt;=2,1,0)</f>
        <v>0</v>
      </c>
      <c r="AE37" s="262">
        <f>IF(COUNTA(I38:M38)&gt;=2,1,0)</f>
        <v>0</v>
      </c>
      <c r="AF37" s="262"/>
      <c r="AG37" s="262"/>
      <c r="AH37" s="265">
        <v>2</v>
      </c>
    </row>
    <row r="38" spans="1:34" ht="13.5" thickBot="1">
      <c r="A38" s="276"/>
      <c r="B38" s="288"/>
      <c r="C38" s="276"/>
      <c r="D38" s="276"/>
      <c r="E38" s="208"/>
      <c r="F38" s="208"/>
      <c r="G38" s="208"/>
      <c r="H38" s="208"/>
      <c r="I38" s="208"/>
      <c r="J38" s="208"/>
      <c r="K38" s="208"/>
      <c r="L38" s="208"/>
      <c r="M38" s="208"/>
      <c r="N38" s="209"/>
      <c r="O38" s="210"/>
      <c r="P38" s="210"/>
      <c r="Q38" s="210"/>
      <c r="R38" s="211"/>
      <c r="S38" s="276"/>
      <c r="T38" s="276"/>
      <c r="U38" s="273"/>
      <c r="V38" s="273"/>
      <c r="W38" s="66"/>
      <c r="X38" s="2"/>
      <c r="Y38" s="3"/>
      <c r="Z38" s="3"/>
      <c r="AA38" s="199"/>
      <c r="AB38" s="66"/>
      <c r="AC38" s="66"/>
      <c r="AD38" s="263"/>
      <c r="AE38" s="263"/>
      <c r="AF38" s="263"/>
      <c r="AG38" s="263"/>
      <c r="AH38" s="263"/>
    </row>
    <row r="39" spans="1:34" ht="13.5" thickBot="1">
      <c r="A39" s="259">
        <f>A37+1</f>
        <v>3</v>
      </c>
      <c r="B39" s="287" t="str">
        <f>DenStatus!C26</f>
        <v>Code of the Wolf</v>
      </c>
      <c r="C39" s="260">
        <v>5</v>
      </c>
      <c r="D39" s="260">
        <v>14</v>
      </c>
      <c r="E39" s="204" t="s">
        <v>166</v>
      </c>
      <c r="F39" s="204" t="s">
        <v>167</v>
      </c>
      <c r="G39" s="204" t="s">
        <v>174</v>
      </c>
      <c r="H39" s="204" t="s">
        <v>175</v>
      </c>
      <c r="I39" s="204" t="s">
        <v>176</v>
      </c>
      <c r="J39" s="204" t="s">
        <v>168</v>
      </c>
      <c r="K39" s="204" t="s">
        <v>169</v>
      </c>
      <c r="L39" s="204" t="s">
        <v>170</v>
      </c>
      <c r="M39" s="204" t="s">
        <v>162</v>
      </c>
      <c r="N39" s="204" t="s">
        <v>163</v>
      </c>
      <c r="O39" s="204" t="s">
        <v>177</v>
      </c>
      <c r="P39" s="204" t="s">
        <v>164</v>
      </c>
      <c r="Q39" s="204" t="s">
        <v>165</v>
      </c>
      <c r="R39" s="204" t="s">
        <v>178</v>
      </c>
      <c r="S39" s="259">
        <f>COUNTA(E40:R40)</f>
        <v>0</v>
      </c>
      <c r="T39" s="259">
        <f>IF(SUM(AD39:AG40)&gt;=AH39,1,0)</f>
        <v>0</v>
      </c>
      <c r="U39" s="272"/>
      <c r="V39" s="272"/>
      <c r="W39" s="66"/>
      <c r="X39" s="2"/>
      <c r="Y39" s="3"/>
      <c r="Z39" s="3"/>
      <c r="AA39" s="199"/>
      <c r="AB39" s="66"/>
      <c r="AC39" s="66"/>
      <c r="AD39" s="265">
        <f>IF(COUNTA(E40:I40)&gt;=2,1,0)</f>
        <v>0</v>
      </c>
      <c r="AE39" s="265">
        <f>IF(COUNTA(J40:L40)&gt;=1,1,0)</f>
        <v>0</v>
      </c>
      <c r="AF39" s="265">
        <f>IF(COUNTA(M40:O40)&gt;=1,1,0)</f>
        <v>0</v>
      </c>
      <c r="AG39" s="265">
        <f>IF(COUNTA(P40:R40)&gt;=1,1,0)</f>
        <v>0</v>
      </c>
      <c r="AH39" s="265">
        <v>4</v>
      </c>
    </row>
    <row r="40" spans="1:34" ht="13.5" thickBot="1">
      <c r="A40" s="276"/>
      <c r="B40" s="288"/>
      <c r="C40" s="276"/>
      <c r="D40" s="276"/>
      <c r="E40" s="208"/>
      <c r="F40" s="208"/>
      <c r="G40" s="208"/>
      <c r="H40" s="208"/>
      <c r="I40" s="208"/>
      <c r="J40" s="208"/>
      <c r="K40" s="208"/>
      <c r="L40" s="208"/>
      <c r="M40" s="208"/>
      <c r="N40" s="208"/>
      <c r="O40" s="208"/>
      <c r="P40" s="208"/>
      <c r="Q40" s="208"/>
      <c r="R40" s="208"/>
      <c r="S40" s="276"/>
      <c r="T40" s="276"/>
      <c r="U40" s="273"/>
      <c r="V40" s="273"/>
      <c r="W40" s="66"/>
      <c r="X40" s="2"/>
      <c r="Y40" s="3"/>
      <c r="Z40" s="3"/>
      <c r="AA40" s="199"/>
      <c r="AB40" s="66"/>
      <c r="AC40" s="66"/>
      <c r="AD40" s="263"/>
      <c r="AE40" s="263"/>
      <c r="AF40" s="263"/>
      <c r="AG40" s="263"/>
      <c r="AH40" s="263"/>
    </row>
    <row r="41" spans="1:34" ht="13.5" thickBot="1">
      <c r="A41" s="259">
        <f>A39+1</f>
        <v>4</v>
      </c>
      <c r="B41" s="287" t="str">
        <f>DenStatus!C27</f>
        <v>Collections &amp; Hobbies</v>
      </c>
      <c r="C41" s="260">
        <v>4</v>
      </c>
      <c r="D41" s="260">
        <v>6</v>
      </c>
      <c r="E41" s="204">
        <v>1</v>
      </c>
      <c r="F41" s="204">
        <v>2</v>
      </c>
      <c r="G41" s="204" t="s">
        <v>162</v>
      </c>
      <c r="H41" s="204" t="s">
        <v>163</v>
      </c>
      <c r="I41" s="204" t="s">
        <v>164</v>
      </c>
      <c r="J41" s="204" t="s">
        <v>165</v>
      </c>
      <c r="K41" s="205"/>
      <c r="L41" s="206"/>
      <c r="M41" s="206"/>
      <c r="N41" s="206"/>
      <c r="O41" s="206"/>
      <c r="P41" s="206"/>
      <c r="Q41" s="206"/>
      <c r="R41" s="207"/>
      <c r="S41" s="259">
        <f>COUNTA(E42:R42)</f>
        <v>0</v>
      </c>
      <c r="T41" s="259">
        <f>IF(SUM(AD41:AG42)&gt;=AH41,1,0)</f>
        <v>0</v>
      </c>
      <c r="U41" s="272"/>
      <c r="V41" s="272"/>
      <c r="W41" s="66"/>
      <c r="X41" s="2"/>
      <c r="Y41" s="3"/>
      <c r="Z41" s="3"/>
      <c r="AA41" s="199"/>
      <c r="AB41" s="66"/>
      <c r="AC41" s="66"/>
      <c r="AD41" s="265">
        <f>IF(COUNTA(E42:F42)&gt;=2,1,0)</f>
        <v>0</v>
      </c>
      <c r="AE41" s="262">
        <f>IF(COUNTA(G42:H42)&gt;=1,1,0)</f>
        <v>0</v>
      </c>
      <c r="AF41" s="262">
        <f>IF(COUNTA(I42:J42)&gt;=1,1,0)</f>
        <v>0</v>
      </c>
      <c r="AG41" s="262"/>
      <c r="AH41" s="265">
        <v>3</v>
      </c>
    </row>
    <row r="42" spans="1:34" ht="13.5" thickBot="1">
      <c r="A42" s="276"/>
      <c r="B42" s="288"/>
      <c r="C42" s="276"/>
      <c r="D42" s="276"/>
      <c r="E42" s="208"/>
      <c r="F42" s="208"/>
      <c r="G42" s="208"/>
      <c r="H42" s="208"/>
      <c r="I42" s="208"/>
      <c r="J42" s="208"/>
      <c r="K42" s="209"/>
      <c r="L42" s="210"/>
      <c r="M42" s="210"/>
      <c r="N42" s="210"/>
      <c r="O42" s="210"/>
      <c r="P42" s="210"/>
      <c r="Q42" s="210"/>
      <c r="R42" s="211"/>
      <c r="S42" s="276"/>
      <c r="T42" s="276"/>
      <c r="U42" s="273"/>
      <c r="V42" s="273"/>
      <c r="W42" s="66"/>
      <c r="X42" s="2"/>
      <c r="Y42" s="3"/>
      <c r="Z42" s="3"/>
      <c r="AA42" s="199"/>
      <c r="AB42" s="66"/>
      <c r="AC42" s="66"/>
      <c r="AD42" s="263"/>
      <c r="AE42" s="263"/>
      <c r="AF42" s="263"/>
      <c r="AG42" s="263"/>
      <c r="AH42" s="263"/>
    </row>
    <row r="43" spans="1:34" ht="13.5" thickBot="1">
      <c r="A43" s="259">
        <f>A41+1</f>
        <v>5</v>
      </c>
      <c r="B43" s="287" t="str">
        <f>DenStatus!C28</f>
        <v>Cubs Who Care</v>
      </c>
      <c r="C43" s="286" t="s">
        <v>210</v>
      </c>
      <c r="D43" s="260">
        <v>13</v>
      </c>
      <c r="E43" s="203">
        <v>1</v>
      </c>
      <c r="F43" s="204">
        <v>2</v>
      </c>
      <c r="G43" s="204">
        <v>3</v>
      </c>
      <c r="H43" s="204" t="s">
        <v>164</v>
      </c>
      <c r="I43" s="204" t="s">
        <v>165</v>
      </c>
      <c r="J43" s="204" t="s">
        <v>178</v>
      </c>
      <c r="K43" s="204" t="s">
        <v>207</v>
      </c>
      <c r="L43" s="204" t="s">
        <v>208</v>
      </c>
      <c r="M43" s="204" t="s">
        <v>209</v>
      </c>
      <c r="N43" s="204">
        <v>5</v>
      </c>
      <c r="O43" s="204">
        <v>6</v>
      </c>
      <c r="P43" s="204">
        <v>7</v>
      </c>
      <c r="Q43" s="204">
        <v>8</v>
      </c>
      <c r="R43" s="207"/>
      <c r="S43" s="259">
        <f>COUNTA(E44:R44)</f>
        <v>0</v>
      </c>
      <c r="T43" s="259">
        <f>IF(SUM(AD43:AG44)&gt;=AH43,1,0)</f>
        <v>0</v>
      </c>
      <c r="U43" s="272"/>
      <c r="V43" s="272"/>
      <c r="W43" s="66"/>
      <c r="X43" s="2"/>
      <c r="Y43" s="3"/>
      <c r="Z43" s="3"/>
      <c r="AA43" s="199"/>
      <c r="AB43" s="66"/>
      <c r="AC43" s="66"/>
      <c r="AD43" s="265">
        <f>COUNTA(E44:G44)</f>
        <v>0</v>
      </c>
      <c r="AE43" s="265">
        <f>IF(COUNTA(H44:M44)&gt;=3,1,0)</f>
        <v>0</v>
      </c>
      <c r="AF43" s="262">
        <f>COUNTA(N44:Q44)</f>
        <v>0</v>
      </c>
      <c r="AG43" s="262"/>
      <c r="AH43" s="265">
        <v>4</v>
      </c>
    </row>
    <row r="44" spans="1:34" ht="13.5" thickBot="1">
      <c r="A44" s="276"/>
      <c r="B44" s="288"/>
      <c r="C44" s="276"/>
      <c r="D44" s="276"/>
      <c r="E44" s="208"/>
      <c r="F44" s="208"/>
      <c r="G44" s="208"/>
      <c r="H44" s="208"/>
      <c r="I44" s="208"/>
      <c r="J44" s="208"/>
      <c r="K44" s="208"/>
      <c r="L44" s="208"/>
      <c r="M44" s="208"/>
      <c r="N44" s="208"/>
      <c r="O44" s="208"/>
      <c r="P44" s="208"/>
      <c r="Q44" s="208"/>
      <c r="R44" s="211"/>
      <c r="S44" s="276"/>
      <c r="T44" s="276"/>
      <c r="U44" s="273"/>
      <c r="V44" s="273"/>
      <c r="W44" s="66"/>
      <c r="X44" s="2"/>
      <c r="Y44" s="3"/>
      <c r="Z44" s="3"/>
      <c r="AA44" s="199"/>
      <c r="AB44" s="66"/>
      <c r="AC44" s="66"/>
      <c r="AD44" s="263"/>
      <c r="AE44" s="263"/>
      <c r="AF44" s="263"/>
      <c r="AG44" s="263"/>
      <c r="AH44" s="263"/>
    </row>
    <row r="45" spans="1:34" ht="13.5" thickBot="1">
      <c r="A45" s="259">
        <f>A43+1</f>
        <v>6</v>
      </c>
      <c r="B45" s="287" t="str">
        <f>DenStatus!C29</f>
        <v>Digging in the Past</v>
      </c>
      <c r="C45" s="260">
        <v>4</v>
      </c>
      <c r="D45" s="260">
        <v>5</v>
      </c>
      <c r="E45" s="204">
        <v>1</v>
      </c>
      <c r="F45" s="204">
        <v>2</v>
      </c>
      <c r="G45" s="204" t="s">
        <v>162</v>
      </c>
      <c r="H45" s="204" t="s">
        <v>163</v>
      </c>
      <c r="I45" s="204">
        <v>4</v>
      </c>
      <c r="J45" s="205"/>
      <c r="K45" s="206"/>
      <c r="L45" s="206"/>
      <c r="M45" s="206"/>
      <c r="N45" s="206"/>
      <c r="O45" s="206"/>
      <c r="P45" s="206"/>
      <c r="Q45" s="206"/>
      <c r="R45" s="207"/>
      <c r="S45" s="259">
        <f>COUNTA(E46:R46)</f>
        <v>0</v>
      </c>
      <c r="T45" s="259">
        <f>IF(SUM(AD45:AG46)&gt;=AH45,1,0)</f>
        <v>0</v>
      </c>
      <c r="U45" s="274"/>
      <c r="V45" s="274"/>
      <c r="W45" s="66"/>
      <c r="X45" s="2"/>
      <c r="Y45" s="3"/>
      <c r="Z45" s="3"/>
      <c r="AA45" s="199"/>
      <c r="AB45" s="66"/>
      <c r="AC45" s="66"/>
      <c r="AD45" s="265">
        <f>IF(COUNTA(E46:F46)&gt;=2,1,0)</f>
        <v>0</v>
      </c>
      <c r="AE45" s="262">
        <f>IF(COUNTA(G46:H46)&gt;=1,1,0)</f>
        <v>0</v>
      </c>
      <c r="AF45" s="266">
        <f>IF(COUNTA(I46)&gt;=1,1,0)</f>
        <v>0</v>
      </c>
      <c r="AG45" s="262"/>
      <c r="AH45" s="265">
        <v>3</v>
      </c>
    </row>
    <row r="46" spans="1:34" ht="13.5" thickBot="1">
      <c r="A46" s="276"/>
      <c r="B46" s="288"/>
      <c r="C46" s="276"/>
      <c r="D46" s="276"/>
      <c r="E46" s="208"/>
      <c r="F46" s="208"/>
      <c r="G46" s="208"/>
      <c r="H46" s="208"/>
      <c r="I46" s="208"/>
      <c r="J46" s="209"/>
      <c r="K46" s="210"/>
      <c r="L46" s="210"/>
      <c r="M46" s="210"/>
      <c r="N46" s="210"/>
      <c r="O46" s="210"/>
      <c r="P46" s="210"/>
      <c r="Q46" s="210"/>
      <c r="R46" s="211"/>
      <c r="S46" s="276"/>
      <c r="T46" s="276"/>
      <c r="U46" s="273"/>
      <c r="V46" s="273"/>
      <c r="W46" s="66"/>
      <c r="X46" s="2"/>
      <c r="Y46" s="3"/>
      <c r="Z46" s="3"/>
      <c r="AA46" s="199"/>
      <c r="AB46" s="66"/>
      <c r="AC46" s="66"/>
      <c r="AD46" s="263"/>
      <c r="AE46" s="263"/>
      <c r="AF46" s="263"/>
      <c r="AG46" s="263"/>
      <c r="AH46" s="263"/>
    </row>
    <row r="47" spans="1:34" ht="13.5" thickBot="1">
      <c r="A47" s="259">
        <f>A45+1</f>
        <v>7</v>
      </c>
      <c r="B47" s="287" t="str">
        <f>DenStatus!C30</f>
        <v>Finding Your Way</v>
      </c>
      <c r="C47" s="260">
        <v>6</v>
      </c>
      <c r="D47" s="260">
        <v>6</v>
      </c>
      <c r="E47" s="204" t="s">
        <v>166</v>
      </c>
      <c r="F47" s="204" t="s">
        <v>167</v>
      </c>
      <c r="G47" s="204" t="s">
        <v>168</v>
      </c>
      <c r="H47" s="204" t="s">
        <v>169</v>
      </c>
      <c r="I47" s="204">
        <v>3</v>
      </c>
      <c r="J47" s="203">
        <v>4</v>
      </c>
      <c r="K47" s="205"/>
      <c r="L47" s="206"/>
      <c r="M47" s="206"/>
      <c r="N47" s="206"/>
      <c r="O47" s="206"/>
      <c r="P47" s="206"/>
      <c r="Q47" s="206"/>
      <c r="R47" s="207"/>
      <c r="S47" s="259">
        <f>COUNTA(E48:R48)</f>
        <v>0</v>
      </c>
      <c r="T47" s="259">
        <f>IF(SUM(AD47:AG48)&gt;=AH47,1,0)</f>
        <v>0</v>
      </c>
      <c r="U47" s="272"/>
      <c r="V47" s="272"/>
      <c r="W47" s="66"/>
      <c r="X47" s="2"/>
      <c r="Y47" s="3"/>
      <c r="Z47" s="3"/>
      <c r="AA47" s="199"/>
      <c r="AB47" s="66"/>
      <c r="AC47" s="66"/>
      <c r="AD47" s="265">
        <f>IF(COUNTA(E48:J48)&gt;=6,1,0)</f>
        <v>0</v>
      </c>
      <c r="AE47" s="262"/>
      <c r="AF47" s="262"/>
      <c r="AG47" s="262"/>
      <c r="AH47" s="265">
        <v>1</v>
      </c>
    </row>
    <row r="48" spans="1:34" ht="13.5" thickBot="1">
      <c r="A48" s="276"/>
      <c r="B48" s="288"/>
      <c r="C48" s="276"/>
      <c r="D48" s="276"/>
      <c r="E48" s="208"/>
      <c r="F48" s="208"/>
      <c r="G48" s="208"/>
      <c r="H48" s="208"/>
      <c r="I48" s="208"/>
      <c r="J48" s="208"/>
      <c r="K48" s="209"/>
      <c r="L48" s="210"/>
      <c r="M48" s="210"/>
      <c r="N48" s="210"/>
      <c r="O48" s="210"/>
      <c r="P48" s="210"/>
      <c r="Q48" s="210"/>
      <c r="R48" s="211"/>
      <c r="S48" s="276"/>
      <c r="T48" s="276"/>
      <c r="U48" s="273"/>
      <c r="V48" s="273"/>
      <c r="W48" s="66"/>
      <c r="X48" s="2"/>
      <c r="Y48" s="3"/>
      <c r="Z48" s="3"/>
      <c r="AA48" s="199"/>
      <c r="AB48" s="66"/>
      <c r="AC48" s="66"/>
      <c r="AD48" s="263"/>
      <c r="AE48" s="263"/>
      <c r="AF48" s="263"/>
      <c r="AG48" s="263"/>
      <c r="AH48" s="263"/>
    </row>
    <row r="49" spans="1:34" ht="13.5" thickBot="1">
      <c r="A49" s="259">
        <f>A47+1</f>
        <v>8</v>
      </c>
      <c r="B49" s="287" t="str">
        <f>DenStatus!C31</f>
        <v>Germs Alive!</v>
      </c>
      <c r="C49" s="260">
        <v>5</v>
      </c>
      <c r="D49" s="260">
        <v>6</v>
      </c>
      <c r="E49" s="203">
        <v>1</v>
      </c>
      <c r="F49" s="203">
        <v>2</v>
      </c>
      <c r="G49" s="203">
        <v>3</v>
      </c>
      <c r="H49" s="203">
        <v>4</v>
      </c>
      <c r="I49" s="203">
        <v>5</v>
      </c>
      <c r="J49" s="203">
        <v>6</v>
      </c>
      <c r="K49" s="205"/>
      <c r="L49" s="206"/>
      <c r="M49" s="206"/>
      <c r="N49" s="206"/>
      <c r="O49" s="206"/>
      <c r="P49" s="206"/>
      <c r="Q49" s="206"/>
      <c r="R49" s="207"/>
      <c r="S49" s="259">
        <f>COUNTA(E50:R50)</f>
        <v>0</v>
      </c>
      <c r="T49" s="259">
        <f>IF(SUM(AD49:AG50)&gt;=AH49,1,0)</f>
        <v>0</v>
      </c>
      <c r="U49" s="272"/>
      <c r="V49" s="272"/>
      <c r="W49" s="66"/>
      <c r="X49" s="2"/>
      <c r="Y49" s="3"/>
      <c r="Z49" s="3"/>
      <c r="AA49" s="199"/>
      <c r="AB49" s="66"/>
      <c r="AC49" s="66"/>
      <c r="AD49" s="265">
        <f>IF(COUNTA(E50:J50)&gt;=5,1,0)</f>
        <v>0</v>
      </c>
      <c r="AE49" s="262"/>
      <c r="AF49" s="262"/>
      <c r="AG49" s="262"/>
      <c r="AH49" s="265">
        <v>1</v>
      </c>
    </row>
    <row r="50" spans="1:34" ht="13.5" thickBot="1">
      <c r="A50" s="276"/>
      <c r="B50" s="288"/>
      <c r="C50" s="276"/>
      <c r="D50" s="276"/>
      <c r="E50" s="208"/>
      <c r="F50" s="208"/>
      <c r="G50" s="208"/>
      <c r="H50" s="208"/>
      <c r="I50" s="208"/>
      <c r="J50" s="208"/>
      <c r="K50" s="209"/>
      <c r="L50" s="210"/>
      <c r="M50" s="210"/>
      <c r="N50" s="210"/>
      <c r="O50" s="210"/>
      <c r="P50" s="210"/>
      <c r="Q50" s="210"/>
      <c r="R50" s="211"/>
      <c r="S50" s="276"/>
      <c r="T50" s="276"/>
      <c r="U50" s="273"/>
      <c r="V50" s="273"/>
      <c r="W50" s="66"/>
      <c r="X50" s="2"/>
      <c r="Y50" s="3"/>
      <c r="Z50" s="3"/>
      <c r="AA50" s="199"/>
      <c r="AB50" s="66"/>
      <c r="AC50" s="66"/>
      <c r="AD50" s="263"/>
      <c r="AE50" s="263"/>
      <c r="AF50" s="263"/>
      <c r="AG50" s="263"/>
      <c r="AH50" s="263"/>
    </row>
    <row r="51" spans="1:34" ht="13.5" thickBot="1">
      <c r="A51" s="259">
        <f>A49+1</f>
        <v>9</v>
      </c>
      <c r="B51" s="287" t="str">
        <f>DenStatus!C32</f>
        <v>Grow Something</v>
      </c>
      <c r="C51" s="260">
        <v>4</v>
      </c>
      <c r="D51" s="260">
        <v>6</v>
      </c>
      <c r="E51" s="203">
        <v>1</v>
      </c>
      <c r="F51" s="203">
        <v>2</v>
      </c>
      <c r="G51" s="203">
        <v>3</v>
      </c>
      <c r="H51" s="204" t="s">
        <v>164</v>
      </c>
      <c r="I51" s="204" t="s">
        <v>165</v>
      </c>
      <c r="J51" s="204" t="s">
        <v>178</v>
      </c>
      <c r="K51" s="205"/>
      <c r="L51" s="206"/>
      <c r="M51" s="206"/>
      <c r="N51" s="206"/>
      <c r="O51" s="206"/>
      <c r="P51" s="206"/>
      <c r="Q51" s="206"/>
      <c r="R51" s="207"/>
      <c r="S51" s="259">
        <f>COUNTA(E52:R52)</f>
        <v>0</v>
      </c>
      <c r="T51" s="259">
        <f>IF(SUM(AD51:AG52)&gt;=AH51,1,0)</f>
        <v>0</v>
      </c>
      <c r="U51" s="272"/>
      <c r="V51" s="272"/>
      <c r="W51" s="66"/>
      <c r="X51" s="2"/>
      <c r="Y51" s="3"/>
      <c r="Z51" s="3"/>
      <c r="AA51" s="199"/>
      <c r="AB51" s="66"/>
      <c r="AC51" s="66"/>
      <c r="AD51" s="265">
        <f>IF(COUNTA(E52:G52)&gt;=3,1,0)</f>
        <v>0</v>
      </c>
      <c r="AE51" s="275">
        <f>IF(COUNTA(H52:J52)&gt;=1,1,0)</f>
        <v>0</v>
      </c>
      <c r="AF51" s="262"/>
      <c r="AG51" s="262"/>
      <c r="AH51" s="265">
        <v>2</v>
      </c>
    </row>
    <row r="52" spans="1:34" ht="13.5" thickBot="1">
      <c r="A52" s="276"/>
      <c r="B52" s="288"/>
      <c r="C52" s="276"/>
      <c r="D52" s="276"/>
      <c r="E52" s="208"/>
      <c r="F52" s="208"/>
      <c r="G52" s="208"/>
      <c r="H52" s="208"/>
      <c r="I52" s="208"/>
      <c r="J52" s="208"/>
      <c r="K52" s="209"/>
      <c r="L52" s="210"/>
      <c r="M52" s="210"/>
      <c r="N52" s="210"/>
      <c r="O52" s="210"/>
      <c r="P52" s="210"/>
      <c r="Q52" s="210"/>
      <c r="R52" s="211"/>
      <c r="S52" s="276"/>
      <c r="T52" s="276"/>
      <c r="U52" s="273"/>
      <c r="V52" s="273"/>
      <c r="W52" s="66"/>
      <c r="X52" s="2"/>
      <c r="Y52" s="3"/>
      <c r="Z52" s="3"/>
      <c r="AA52" s="199"/>
      <c r="AB52" s="66"/>
      <c r="AC52" s="66"/>
      <c r="AD52" s="263"/>
      <c r="AE52" s="263"/>
      <c r="AF52" s="263"/>
      <c r="AG52" s="263"/>
      <c r="AH52" s="263"/>
    </row>
    <row r="53" spans="1:34" ht="13.5" thickBot="1">
      <c r="A53" s="259">
        <f>A51+1</f>
        <v>10</v>
      </c>
      <c r="B53" s="287" t="str">
        <f>DenStatus!C33</f>
        <v>Hometown Heroes</v>
      </c>
      <c r="C53" s="260">
        <v>4</v>
      </c>
      <c r="D53" s="260">
        <v>6</v>
      </c>
      <c r="E53" s="203">
        <v>1</v>
      </c>
      <c r="F53" s="203">
        <v>2</v>
      </c>
      <c r="G53" s="203">
        <v>3</v>
      </c>
      <c r="H53" s="204" t="s">
        <v>164</v>
      </c>
      <c r="I53" s="204" t="s">
        <v>165</v>
      </c>
      <c r="J53" s="204" t="s">
        <v>178</v>
      </c>
      <c r="K53" s="205"/>
      <c r="L53" s="206"/>
      <c r="M53" s="206"/>
      <c r="N53" s="206"/>
      <c r="O53" s="206"/>
      <c r="P53" s="206"/>
      <c r="Q53" s="206"/>
      <c r="R53" s="207"/>
      <c r="S53" s="259">
        <f>COUNTA(E54:R54)</f>
        <v>0</v>
      </c>
      <c r="T53" s="259">
        <f>IF(SUM(AD53:AG54)&gt;=AH53,1,0)</f>
        <v>0</v>
      </c>
      <c r="U53" s="272"/>
      <c r="V53" s="272"/>
      <c r="W53" s="66"/>
      <c r="X53" s="2"/>
      <c r="Y53" s="3"/>
      <c r="Z53" s="3"/>
      <c r="AA53" s="199"/>
      <c r="AB53" s="66"/>
      <c r="AC53" s="66"/>
      <c r="AD53" s="265">
        <f>IF(COUNTA(E54:G54)&gt;=3,1,0)</f>
        <v>0</v>
      </c>
      <c r="AE53" s="266">
        <f>IF(COUNTA(H54:J54)&gt;=1,1,0)</f>
        <v>0</v>
      </c>
      <c r="AF53" s="262"/>
      <c r="AG53" s="262"/>
      <c r="AH53" s="265">
        <v>2</v>
      </c>
    </row>
    <row r="54" spans="1:34" ht="13.5" thickBot="1">
      <c r="A54" s="276"/>
      <c r="B54" s="288"/>
      <c r="C54" s="276"/>
      <c r="D54" s="276"/>
      <c r="E54" s="208"/>
      <c r="F54" s="208"/>
      <c r="G54" s="208"/>
      <c r="H54" s="208"/>
      <c r="I54" s="208"/>
      <c r="J54" s="208"/>
      <c r="K54" s="209"/>
      <c r="L54" s="210"/>
      <c r="M54" s="210"/>
      <c r="N54" s="210"/>
      <c r="O54" s="210"/>
      <c r="P54" s="210"/>
      <c r="Q54" s="210"/>
      <c r="R54" s="211"/>
      <c r="S54" s="276"/>
      <c r="T54" s="276"/>
      <c r="U54" s="273"/>
      <c r="V54" s="273"/>
      <c r="W54" s="66"/>
      <c r="X54" s="2"/>
      <c r="Y54" s="3"/>
      <c r="Z54" s="3"/>
      <c r="AA54" s="199"/>
      <c r="AB54" s="66"/>
      <c r="AC54" s="66"/>
      <c r="AD54" s="263"/>
      <c r="AE54" s="263"/>
      <c r="AF54" s="263"/>
      <c r="AG54" s="263"/>
      <c r="AH54" s="263"/>
    </row>
    <row r="55" spans="1:34" ht="13.5" thickBot="1">
      <c r="A55" s="259">
        <v>11</v>
      </c>
      <c r="B55" s="287" t="str">
        <f>DenStatus!C34</f>
        <v>Motor Away</v>
      </c>
      <c r="C55" s="260">
        <v>4</v>
      </c>
      <c r="D55" s="260">
        <v>4</v>
      </c>
      <c r="E55" s="204" t="s">
        <v>166</v>
      </c>
      <c r="F55" s="204" t="s">
        <v>167</v>
      </c>
      <c r="G55" s="203">
        <v>2</v>
      </c>
      <c r="H55" s="203">
        <v>3</v>
      </c>
      <c r="I55" s="205"/>
      <c r="J55" s="206"/>
      <c r="K55" s="206"/>
      <c r="L55" s="206"/>
      <c r="M55" s="206"/>
      <c r="N55" s="206"/>
      <c r="O55" s="206"/>
      <c r="P55" s="206"/>
      <c r="Q55" s="206"/>
      <c r="R55" s="207"/>
      <c r="S55" s="259">
        <f>COUNTA(E56:R56)</f>
        <v>0</v>
      </c>
      <c r="T55" s="259">
        <f>IF(SUM(AD55:AG56)&gt;=AH55,1,0)</f>
        <v>0</v>
      </c>
      <c r="U55" s="272"/>
      <c r="V55" s="272"/>
      <c r="W55" s="66"/>
      <c r="X55" s="2"/>
      <c r="Y55" s="3"/>
      <c r="Z55" s="3"/>
      <c r="AA55" s="199"/>
      <c r="AB55" s="66"/>
      <c r="AC55" s="66"/>
      <c r="AD55" s="265">
        <f>IF(COUNTA(E56:H56)&gt;=4,1,0)</f>
        <v>0</v>
      </c>
      <c r="AE55" s="262"/>
      <c r="AF55" s="262"/>
      <c r="AG55" s="262"/>
      <c r="AH55" s="265">
        <v>1</v>
      </c>
    </row>
    <row r="56" spans="1:34" ht="13.5" thickBot="1">
      <c r="A56" s="276"/>
      <c r="B56" s="288"/>
      <c r="C56" s="276"/>
      <c r="D56" s="276"/>
      <c r="E56" s="208"/>
      <c r="F56" s="208"/>
      <c r="G56" s="208"/>
      <c r="H56" s="208"/>
      <c r="I56" s="209"/>
      <c r="J56" s="210"/>
      <c r="K56" s="210"/>
      <c r="L56" s="210"/>
      <c r="M56" s="210"/>
      <c r="N56" s="210"/>
      <c r="O56" s="210"/>
      <c r="P56" s="210"/>
      <c r="Q56" s="210"/>
      <c r="R56" s="211"/>
      <c r="S56" s="276"/>
      <c r="T56" s="276"/>
      <c r="U56" s="273"/>
      <c r="V56" s="273"/>
      <c r="W56" s="66"/>
      <c r="X56" s="2"/>
      <c r="Y56" s="3"/>
      <c r="Z56" s="3"/>
      <c r="AA56" s="199"/>
      <c r="AB56" s="66"/>
      <c r="AC56" s="66"/>
      <c r="AD56" s="263"/>
      <c r="AE56" s="263"/>
      <c r="AF56" s="263"/>
      <c r="AG56" s="263"/>
      <c r="AH56" s="263"/>
    </row>
    <row r="57" spans="1:34" ht="13.5" thickBot="1">
      <c r="A57" s="259">
        <v>12</v>
      </c>
      <c r="B57" s="287" t="str">
        <f>DenStatus!C35</f>
        <v>Paws of Skill</v>
      </c>
      <c r="C57" s="260">
        <v>4</v>
      </c>
      <c r="D57" s="260">
        <v>7</v>
      </c>
      <c r="E57" s="203">
        <v>1</v>
      </c>
      <c r="F57" s="203">
        <v>2</v>
      </c>
      <c r="G57" s="203">
        <v>3</v>
      </c>
      <c r="H57" s="203">
        <v>4</v>
      </c>
      <c r="I57" s="203">
        <v>5</v>
      </c>
      <c r="J57" s="203">
        <v>6</v>
      </c>
      <c r="K57" s="203">
        <v>7</v>
      </c>
      <c r="L57" s="205"/>
      <c r="M57" s="206"/>
      <c r="N57" s="206"/>
      <c r="O57" s="206"/>
      <c r="P57" s="206"/>
      <c r="Q57" s="206"/>
      <c r="R57" s="207"/>
      <c r="S57" s="259">
        <f>COUNTA(E58:R58)</f>
        <v>0</v>
      </c>
      <c r="T57" s="259">
        <f>IF(SUM(AD57:AG58)&gt;=AH57,1,0)</f>
        <v>0</v>
      </c>
      <c r="U57" s="272"/>
      <c r="V57" s="272"/>
      <c r="W57" s="66"/>
      <c r="X57" s="2"/>
      <c r="Y57" s="3"/>
      <c r="Z57" s="3"/>
      <c r="AA57" s="199"/>
      <c r="AB57" s="66"/>
      <c r="AC57" s="66"/>
      <c r="AD57" s="265">
        <f>IF(COUNTA(E58:H58)&gt;=4,1,0)</f>
        <v>0</v>
      </c>
      <c r="AE57" s="262"/>
      <c r="AF57" s="262"/>
      <c r="AG57" s="262"/>
      <c r="AH57" s="265">
        <v>1</v>
      </c>
    </row>
    <row r="58" spans="1:34" ht="13.5" thickBot="1">
      <c r="A58" s="276"/>
      <c r="B58" s="288"/>
      <c r="C58" s="276"/>
      <c r="D58" s="276"/>
      <c r="E58" s="208"/>
      <c r="F58" s="208"/>
      <c r="G58" s="208"/>
      <c r="H58" s="208"/>
      <c r="I58" s="208"/>
      <c r="J58" s="208"/>
      <c r="K58" s="208"/>
      <c r="L58" s="209"/>
      <c r="M58" s="210"/>
      <c r="N58" s="210"/>
      <c r="O58" s="210"/>
      <c r="P58" s="210"/>
      <c r="Q58" s="210"/>
      <c r="R58" s="211"/>
      <c r="S58" s="276"/>
      <c r="T58" s="276"/>
      <c r="U58" s="273"/>
      <c r="V58" s="273"/>
      <c r="W58" s="66"/>
      <c r="X58" s="2"/>
      <c r="Y58" s="3"/>
      <c r="Z58" s="3"/>
      <c r="AA58" s="199"/>
      <c r="AB58" s="66"/>
      <c r="AC58" s="66"/>
      <c r="AD58" s="263"/>
      <c r="AE58" s="263"/>
      <c r="AF58" s="263"/>
      <c r="AG58" s="263"/>
      <c r="AH58" s="263"/>
    </row>
    <row r="59" spans="1:34" ht="13.5" thickBot="1">
      <c r="A59" s="268">
        <v>13</v>
      </c>
      <c r="B59" s="283" t="str">
        <f>DenStatus!C36</f>
        <v>Spirit of the Water</v>
      </c>
      <c r="C59" s="281">
        <v>5</v>
      </c>
      <c r="D59" s="281">
        <v>5</v>
      </c>
      <c r="E59" s="197">
        <v>1</v>
      </c>
      <c r="F59" s="197">
        <v>2</v>
      </c>
      <c r="G59" s="197">
        <v>3</v>
      </c>
      <c r="H59" s="197">
        <v>4</v>
      </c>
      <c r="I59" s="197">
        <v>5</v>
      </c>
      <c r="J59" s="205"/>
      <c r="K59" s="78"/>
      <c r="L59" s="78"/>
      <c r="M59" s="78"/>
      <c r="N59" s="78"/>
      <c r="O59" s="78"/>
      <c r="P59" s="78"/>
      <c r="Q59" s="78"/>
      <c r="R59" s="202"/>
      <c r="S59" s="268">
        <f>COUNTA(E60:R60)</f>
        <v>0</v>
      </c>
      <c r="T59" s="268">
        <f>IF(SUM(AD59:AG60)&gt;=AH59,1,0)</f>
        <v>0</v>
      </c>
      <c r="U59" s="270"/>
      <c r="V59" s="270"/>
      <c r="W59" s="66"/>
      <c r="X59" s="2"/>
      <c r="Y59" s="3"/>
      <c r="Z59" s="3"/>
      <c r="AA59" s="199"/>
      <c r="AB59" s="66"/>
      <c r="AC59" s="66"/>
      <c r="AD59" s="265">
        <f>IF(COUNTA(E60:I60)&gt;=5,1,0)</f>
        <v>0</v>
      </c>
      <c r="AE59" s="262"/>
      <c r="AF59" s="262"/>
      <c r="AG59" s="262"/>
      <c r="AH59" s="265">
        <v>1</v>
      </c>
    </row>
    <row r="60" spans="1:34" ht="13.5" thickBot="1">
      <c r="A60" s="282"/>
      <c r="B60" s="284"/>
      <c r="C60" s="282"/>
      <c r="D60" s="269"/>
      <c r="E60" s="8"/>
      <c r="F60" s="8"/>
      <c r="G60" s="8"/>
      <c r="H60" s="8"/>
      <c r="I60" s="8"/>
      <c r="J60" s="183"/>
      <c r="K60" s="184"/>
      <c r="L60" s="184"/>
      <c r="M60" s="184"/>
      <c r="N60" s="184"/>
      <c r="O60" s="184"/>
      <c r="P60" s="184"/>
      <c r="Q60" s="184"/>
      <c r="R60" s="198"/>
      <c r="S60" s="269"/>
      <c r="T60" s="269"/>
      <c r="U60" s="271"/>
      <c r="V60" s="271"/>
      <c r="W60" s="66"/>
      <c r="X60" s="2"/>
      <c r="Y60" s="3"/>
      <c r="Z60" s="3"/>
      <c r="AA60" s="199"/>
      <c r="AB60" s="66"/>
      <c r="AC60" s="66"/>
      <c r="AD60" s="263"/>
      <c r="AE60" s="263"/>
      <c r="AF60" s="263"/>
      <c r="AG60" s="263"/>
      <c r="AH60" s="263"/>
    </row>
    <row r="61" spans="1:34" ht="13.5" thickTop="1">
      <c r="A61" s="66"/>
      <c r="B61" s="72" t="s">
        <v>91</v>
      </c>
      <c r="C61" s="73">
        <f>IF(SUM(T35:T60)&gt;=1,"X",0)</f>
        <v>0</v>
      </c>
      <c r="D61" s="227" t="s">
        <v>212</v>
      </c>
      <c r="E61" s="76"/>
      <c r="F61" s="76"/>
      <c r="G61" s="76"/>
      <c r="H61" s="76"/>
      <c r="I61" s="76"/>
      <c r="J61" s="76"/>
      <c r="K61" s="76"/>
      <c r="L61" s="76"/>
      <c r="M61" s="76"/>
      <c r="N61" s="76"/>
      <c r="O61" s="76"/>
      <c r="P61" s="76"/>
      <c r="Q61" s="76"/>
      <c r="R61" s="66"/>
      <c r="S61" s="66"/>
      <c r="T61" s="66"/>
      <c r="U61" s="200"/>
      <c r="V61" s="66"/>
      <c r="W61" s="66"/>
      <c r="X61" s="6"/>
      <c r="Y61" s="3"/>
      <c r="Z61" s="3"/>
      <c r="AA61" s="199"/>
      <c r="AB61" s="66"/>
      <c r="AC61" s="66"/>
      <c r="AD61" s="66"/>
      <c r="AE61" s="66"/>
      <c r="AF61" s="66"/>
      <c r="AG61" s="66"/>
      <c r="AH61" s="66"/>
    </row>
    <row r="62" spans="1:34">
      <c r="A62" s="66"/>
      <c r="B62" s="77"/>
      <c r="C62" s="78"/>
      <c r="D62" s="76"/>
      <c r="E62" s="76"/>
      <c r="F62" s="76"/>
      <c r="G62" s="76"/>
      <c r="H62" s="76"/>
      <c r="I62" s="76"/>
      <c r="J62" s="76"/>
      <c r="K62" s="76"/>
      <c r="L62" s="76"/>
      <c r="M62" s="76"/>
      <c r="N62" s="76"/>
      <c r="O62" s="76"/>
      <c r="P62" s="76"/>
      <c r="Q62" s="76"/>
      <c r="R62" s="66"/>
      <c r="S62" s="66"/>
      <c r="T62" s="66"/>
      <c r="U62" s="66"/>
      <c r="V62" s="66"/>
      <c r="W62" s="66"/>
      <c r="X62" s="2"/>
      <c r="Y62" s="3"/>
      <c r="Z62" s="3"/>
      <c r="AA62" s="199"/>
      <c r="AB62" s="66"/>
      <c r="AC62" s="66"/>
      <c r="AD62" s="237" t="s">
        <v>100</v>
      </c>
      <c r="AE62" s="232"/>
      <c r="AF62" s="232"/>
      <c r="AG62" s="232"/>
      <c r="AH62" s="218"/>
    </row>
    <row r="63" spans="1:34">
      <c r="A63" s="67" t="s">
        <v>107</v>
      </c>
      <c r="B63" s="66"/>
      <c r="C63" s="66"/>
      <c r="D63" s="66"/>
      <c r="E63" s="66"/>
      <c r="F63" s="66"/>
      <c r="G63" s="66"/>
      <c r="H63" s="66"/>
      <c r="I63" s="66"/>
      <c r="J63" s="66"/>
      <c r="K63" s="66"/>
      <c r="L63" s="66"/>
      <c r="M63" s="66"/>
      <c r="N63" s="66"/>
      <c r="O63" s="66"/>
      <c r="P63" s="66"/>
      <c r="Q63" s="66"/>
      <c r="R63" s="66"/>
      <c r="S63" s="66"/>
      <c r="T63" s="66"/>
      <c r="U63" s="66"/>
      <c r="V63" s="66"/>
      <c r="W63" s="66"/>
      <c r="X63" s="2"/>
      <c r="Y63" s="3"/>
      <c r="Z63" s="3"/>
      <c r="AA63" s="199"/>
      <c r="AB63" s="66"/>
      <c r="AC63" s="66"/>
      <c r="AD63" s="233" t="s">
        <v>27</v>
      </c>
      <c r="AE63" s="234"/>
      <c r="AF63" s="234"/>
      <c r="AG63" s="234"/>
      <c r="AH63" s="235"/>
    </row>
    <row r="64" spans="1:34">
      <c r="A64" s="68" t="s">
        <v>6</v>
      </c>
      <c r="B64" s="68"/>
      <c r="C64" s="68" t="s">
        <v>8</v>
      </c>
      <c r="D64" s="68"/>
      <c r="E64" s="195" t="s">
        <v>34</v>
      </c>
      <c r="F64" s="85"/>
      <c r="G64" s="85"/>
      <c r="H64" s="85"/>
      <c r="I64" s="85"/>
      <c r="J64" s="85"/>
      <c r="K64" s="85"/>
      <c r="L64" s="85"/>
      <c r="M64" s="85"/>
      <c r="N64" s="85"/>
      <c r="O64" s="85"/>
      <c r="P64" s="85"/>
      <c r="Q64" s="85"/>
      <c r="R64" s="86"/>
      <c r="S64" s="291" t="s">
        <v>5</v>
      </c>
      <c r="T64" s="292"/>
      <c r="U64" s="292"/>
      <c r="V64" s="293"/>
      <c r="W64" s="66"/>
      <c r="X64" s="2"/>
      <c r="Y64" s="3"/>
      <c r="Z64" s="3"/>
      <c r="AA64" s="199"/>
      <c r="AB64" s="66"/>
      <c r="AC64" s="66"/>
      <c r="AD64" s="91" t="s">
        <v>35</v>
      </c>
      <c r="AE64" s="91" t="s">
        <v>51</v>
      </c>
      <c r="AF64" s="112" t="s">
        <v>180</v>
      </c>
      <c r="AG64" s="112" t="s">
        <v>183</v>
      </c>
      <c r="AH64" s="91" t="s">
        <v>1</v>
      </c>
    </row>
    <row r="65" spans="1:34">
      <c r="A65" s="69" t="s">
        <v>46</v>
      </c>
      <c r="B65" s="68" t="s">
        <v>43</v>
      </c>
      <c r="C65" s="69" t="s">
        <v>49</v>
      </c>
      <c r="D65" s="70" t="s">
        <v>17</v>
      </c>
      <c r="E65" s="87">
        <v>1</v>
      </c>
      <c r="F65" s="240"/>
      <c r="G65" s="179"/>
      <c r="H65" s="179"/>
      <c r="I65" s="179"/>
      <c r="J65" s="179"/>
      <c r="K65" s="179"/>
      <c r="L65" s="179"/>
      <c r="M65" s="179"/>
      <c r="N65" s="179"/>
      <c r="O65" s="179"/>
      <c r="P65" s="179"/>
      <c r="Q65" s="179"/>
      <c r="R65" s="88"/>
      <c r="S65" s="69" t="s">
        <v>2</v>
      </c>
      <c r="T65" s="69" t="s">
        <v>32</v>
      </c>
      <c r="U65" s="69" t="s">
        <v>25</v>
      </c>
      <c r="V65" s="59" t="s">
        <v>104</v>
      </c>
      <c r="W65" s="66"/>
      <c r="X65" s="6"/>
      <c r="Y65" s="3"/>
      <c r="Z65" s="3"/>
      <c r="AA65" s="199"/>
      <c r="AB65" s="66"/>
      <c r="AC65" s="66"/>
      <c r="AD65" s="236" t="s">
        <v>52</v>
      </c>
      <c r="AE65" s="236" t="s">
        <v>52</v>
      </c>
      <c r="AF65" s="72" t="s">
        <v>52</v>
      </c>
      <c r="AG65" s="72" t="s">
        <v>52</v>
      </c>
      <c r="AH65" s="236" t="s">
        <v>53</v>
      </c>
    </row>
    <row r="66" spans="1:34">
      <c r="A66" s="69">
        <v>1</v>
      </c>
      <c r="B66" s="68" t="str">
        <f>DenStatus!C40</f>
        <v>Child Protection</v>
      </c>
      <c r="C66" s="69">
        <v>1</v>
      </c>
      <c r="D66" s="240">
        <v>1</v>
      </c>
      <c r="E66" s="7"/>
      <c r="F66" s="240"/>
      <c r="G66" s="179"/>
      <c r="H66" s="179"/>
      <c r="I66" s="179"/>
      <c r="J66" s="179"/>
      <c r="K66" s="179"/>
      <c r="L66" s="179"/>
      <c r="M66" s="179"/>
      <c r="N66" s="179"/>
      <c r="O66" s="179"/>
      <c r="P66" s="179"/>
      <c r="Q66" s="179"/>
      <c r="R66" s="88"/>
      <c r="S66" s="69">
        <f>COUNTA(E66:R66)</f>
        <v>0</v>
      </c>
      <c r="T66" s="69">
        <f>IF(SUM(AD66:AE66)&gt;=AH66,1,0)</f>
        <v>0</v>
      </c>
      <c r="U66" s="4"/>
      <c r="V66" s="4"/>
      <c r="W66" s="66"/>
      <c r="X66" s="2"/>
      <c r="Y66" s="3"/>
      <c r="Z66" s="3"/>
      <c r="AA66" s="199"/>
      <c r="AB66" s="66"/>
      <c r="AC66" s="66"/>
      <c r="AD66" s="225">
        <f>IF(S66&gt;=C66,1,0)</f>
        <v>0</v>
      </c>
      <c r="AE66" s="225"/>
      <c r="AF66" s="225"/>
      <c r="AG66" s="225"/>
      <c r="AH66" s="225">
        <v>1</v>
      </c>
    </row>
    <row r="67" spans="1:34" ht="13.5" thickBot="1">
      <c r="A67" s="69">
        <f>A66+1</f>
        <v>2</v>
      </c>
      <c r="B67" s="68" t="str">
        <f>DenStatus!C41</f>
        <v>Cyber Chip</v>
      </c>
      <c r="C67" s="69">
        <v>1</v>
      </c>
      <c r="D67" s="240">
        <v>1</v>
      </c>
      <c r="E67" s="8"/>
      <c r="F67" s="183"/>
      <c r="G67" s="184"/>
      <c r="H67" s="184"/>
      <c r="I67" s="184"/>
      <c r="J67" s="184"/>
      <c r="K67" s="184"/>
      <c r="L67" s="184"/>
      <c r="M67" s="184"/>
      <c r="N67" s="184"/>
      <c r="O67" s="184"/>
      <c r="P67" s="184"/>
      <c r="Q67" s="184"/>
      <c r="R67" s="198"/>
      <c r="S67" s="69">
        <f>COUNTA(E67:R67)</f>
        <v>0</v>
      </c>
      <c r="T67" s="69">
        <f>IF(SUM(AD67:AE67)&gt;=AH67,1,0)</f>
        <v>0</v>
      </c>
      <c r="U67" s="4"/>
      <c r="V67" s="4"/>
      <c r="W67" s="66"/>
      <c r="X67" s="2"/>
      <c r="Y67" s="3"/>
      <c r="Z67" s="3"/>
      <c r="AA67" s="199"/>
      <c r="AB67" s="66"/>
      <c r="AC67" s="66"/>
      <c r="AD67" s="225">
        <f>IF(S67&gt;=C67,1,0)</f>
        <v>0</v>
      </c>
      <c r="AE67" s="225"/>
      <c r="AF67" s="225"/>
      <c r="AG67" s="225"/>
      <c r="AH67" s="225">
        <v>1</v>
      </c>
    </row>
    <row r="68" spans="1:34" ht="13.5" thickTop="1">
      <c r="A68" s="218"/>
      <c r="B68" s="72" t="s">
        <v>108</v>
      </c>
      <c r="C68" s="73">
        <f>IF(SUM(T66:T67)&gt;=2,"X",0)</f>
        <v>0</v>
      </c>
      <c r="D68" s="227" t="s">
        <v>212</v>
      </c>
      <c r="E68" s="76"/>
      <c r="F68" s="75"/>
      <c r="G68" s="75"/>
      <c r="H68" s="75"/>
      <c r="I68" s="75"/>
      <c r="J68" s="75"/>
      <c r="K68" s="75"/>
      <c r="L68" s="75"/>
      <c r="M68" s="75"/>
      <c r="N68" s="75"/>
      <c r="O68" s="75"/>
      <c r="P68" s="75"/>
      <c r="Q68" s="75"/>
      <c r="R68" s="75"/>
      <c r="S68" s="75"/>
      <c r="T68" s="75"/>
      <c r="U68" s="5"/>
      <c r="V68" s="89"/>
      <c r="W68" s="66"/>
      <c r="X68" s="2"/>
      <c r="Y68" s="3"/>
      <c r="Z68" s="3"/>
      <c r="AA68" s="199"/>
      <c r="AB68" s="66"/>
      <c r="AC68" s="66"/>
      <c r="AD68" s="66"/>
      <c r="AE68" s="66"/>
      <c r="AF68" s="66"/>
      <c r="AG68" s="66"/>
      <c r="AH68" s="66"/>
    </row>
    <row r="69" spans="1:34">
      <c r="A69" s="66"/>
      <c r="B69" s="77"/>
      <c r="C69" s="78"/>
      <c r="D69" s="76"/>
      <c r="E69" s="76"/>
      <c r="F69" s="76"/>
      <c r="G69" s="76"/>
      <c r="H69" s="76"/>
      <c r="I69" s="76"/>
      <c r="J69" s="76"/>
      <c r="K69" s="76"/>
      <c r="L69" s="76"/>
      <c r="M69" s="76"/>
      <c r="N69" s="76"/>
      <c r="O69" s="76"/>
      <c r="P69" s="76"/>
      <c r="Q69" s="76"/>
      <c r="R69" s="66"/>
      <c r="S69" s="66"/>
      <c r="T69" s="66"/>
      <c r="U69" s="66"/>
      <c r="V69" s="66"/>
      <c r="W69" s="66"/>
      <c r="X69" s="6"/>
      <c r="Y69" s="3"/>
      <c r="Z69" s="3"/>
      <c r="AA69" s="199"/>
      <c r="AB69" s="66"/>
      <c r="AC69" s="66"/>
      <c r="AD69" s="237" t="s">
        <v>101</v>
      </c>
      <c r="AE69" s="232"/>
      <c r="AF69" s="232"/>
      <c r="AG69" s="232"/>
      <c r="AH69" s="218"/>
    </row>
    <row r="70" spans="1:34">
      <c r="A70" s="66"/>
      <c r="B70" s="58" t="s">
        <v>99</v>
      </c>
      <c r="C70" s="69">
        <f>IF(SUM(AD73:AD76)&gt;=SUM(AH73:AH76),"X",0)</f>
        <v>0</v>
      </c>
      <c r="D70" s="76"/>
      <c r="E70" s="76"/>
      <c r="F70" s="76"/>
      <c r="G70" s="76"/>
      <c r="H70" s="76"/>
      <c r="I70" s="76"/>
      <c r="J70" s="76"/>
      <c r="K70" s="76"/>
      <c r="L70" s="76"/>
      <c r="M70" s="76"/>
      <c r="N70" s="76"/>
      <c r="O70" s="76"/>
      <c r="P70" s="76"/>
      <c r="Q70" s="76"/>
      <c r="R70" s="66"/>
      <c r="S70" s="66"/>
      <c r="T70" s="66"/>
      <c r="U70" s="66"/>
      <c r="V70" s="66"/>
      <c r="W70" s="66"/>
      <c r="X70" s="6"/>
      <c r="Y70" s="3"/>
      <c r="Z70" s="3"/>
      <c r="AA70" s="199"/>
      <c r="AB70" s="66"/>
      <c r="AC70" s="66"/>
      <c r="AD70" s="233" t="s">
        <v>27</v>
      </c>
      <c r="AE70" s="234"/>
      <c r="AF70" s="234"/>
      <c r="AG70" s="234"/>
      <c r="AH70" s="235"/>
    </row>
    <row r="71" spans="1:34">
      <c r="A71" s="66"/>
      <c r="B71" s="77"/>
      <c r="C71" s="78"/>
      <c r="D71" s="76"/>
      <c r="E71" s="76"/>
      <c r="F71" s="76"/>
      <c r="G71" s="76"/>
      <c r="H71" s="76"/>
      <c r="I71" s="76"/>
      <c r="J71" s="76"/>
      <c r="K71" s="76"/>
      <c r="L71" s="76"/>
      <c r="M71" s="76"/>
      <c r="N71" s="76"/>
      <c r="O71" s="76"/>
      <c r="P71" s="76"/>
      <c r="Q71" s="76"/>
      <c r="R71" s="66"/>
      <c r="S71" s="66"/>
      <c r="T71" s="66"/>
      <c r="U71" s="66"/>
      <c r="V71" s="66"/>
      <c r="W71" s="66"/>
      <c r="X71" s="66"/>
      <c r="Y71" s="66"/>
      <c r="Z71" s="66"/>
      <c r="AA71" s="66"/>
      <c r="AB71" s="66"/>
      <c r="AC71" s="66"/>
      <c r="AD71" s="91" t="s">
        <v>35</v>
      </c>
      <c r="AE71" s="91" t="s">
        <v>51</v>
      </c>
      <c r="AF71" s="112" t="s">
        <v>180</v>
      </c>
      <c r="AG71" s="112" t="s">
        <v>183</v>
      </c>
      <c r="AH71" s="91" t="s">
        <v>1</v>
      </c>
    </row>
    <row r="72" spans="1:34">
      <c r="A72" s="66"/>
      <c r="B72" s="79"/>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236" t="s">
        <v>52</v>
      </c>
      <c r="AE72" s="236" t="s">
        <v>52</v>
      </c>
      <c r="AF72" s="72" t="s">
        <v>52</v>
      </c>
      <c r="AG72" s="72" t="s">
        <v>52</v>
      </c>
      <c r="AH72" s="236" t="s">
        <v>53</v>
      </c>
    </row>
    <row r="73" spans="1:34">
      <c r="A73" s="80"/>
      <c r="B73" s="81"/>
      <c r="C73" s="81"/>
      <c r="D73" s="81"/>
      <c r="E73" s="81"/>
      <c r="F73" s="81"/>
      <c r="G73" s="81"/>
      <c r="H73" s="81"/>
      <c r="I73" s="81"/>
      <c r="J73" s="81"/>
      <c r="K73" s="81"/>
      <c r="L73" s="81"/>
      <c r="M73" s="81"/>
      <c r="N73" s="81"/>
      <c r="O73" s="81"/>
      <c r="P73" s="81"/>
      <c r="Q73" s="66"/>
      <c r="R73" s="66"/>
      <c r="S73" s="66"/>
      <c r="T73" s="66"/>
      <c r="U73" s="66"/>
      <c r="V73" s="66"/>
      <c r="W73" s="66"/>
      <c r="X73" s="66"/>
      <c r="Y73" s="66"/>
      <c r="Z73" s="66"/>
      <c r="AA73" s="66"/>
      <c r="AB73" s="66"/>
      <c r="AC73" s="79" t="s">
        <v>18</v>
      </c>
      <c r="AD73" s="225">
        <f>IF(C13="X",1,0)</f>
        <v>0</v>
      </c>
      <c r="AE73" s="225"/>
      <c r="AF73" s="225"/>
      <c r="AG73" s="225"/>
      <c r="AH73" s="225">
        <v>1</v>
      </c>
    </row>
    <row r="74" spans="1:34">
      <c r="A74" s="81"/>
      <c r="B74" s="81"/>
      <c r="C74" s="81"/>
      <c r="D74" s="81"/>
      <c r="E74" s="81"/>
      <c r="F74" s="81"/>
      <c r="G74" s="81"/>
      <c r="H74" s="81"/>
      <c r="I74" s="81"/>
      <c r="J74" s="81"/>
      <c r="K74" s="81"/>
      <c r="L74" s="81"/>
      <c r="M74" s="81"/>
      <c r="N74" s="81"/>
      <c r="O74" s="81"/>
      <c r="P74" s="81"/>
      <c r="Q74" s="66"/>
      <c r="R74" s="66"/>
      <c r="S74" s="66"/>
      <c r="T74" s="66"/>
      <c r="U74" s="66"/>
      <c r="V74" s="66"/>
      <c r="W74" s="66"/>
      <c r="X74" s="66"/>
      <c r="Y74" s="66"/>
      <c r="Z74" s="66"/>
      <c r="AA74" s="66"/>
      <c r="AB74" s="66"/>
      <c r="AC74" s="79" t="s">
        <v>102</v>
      </c>
      <c r="AD74" s="225">
        <f>IF(C30="X",1,0)</f>
        <v>0</v>
      </c>
      <c r="AE74" s="225"/>
      <c r="AF74" s="225"/>
      <c r="AG74" s="225"/>
      <c r="AH74" s="225">
        <v>1</v>
      </c>
    </row>
    <row r="75" spans="1:34">
      <c r="A75" s="81"/>
      <c r="B75" s="81"/>
      <c r="C75" s="81"/>
      <c r="D75" s="81"/>
      <c r="E75" s="81"/>
      <c r="F75" s="81"/>
      <c r="G75" s="81"/>
      <c r="H75" s="81"/>
      <c r="I75" s="81"/>
      <c r="J75" s="81"/>
      <c r="K75" s="81"/>
      <c r="L75" s="81"/>
      <c r="M75" s="81"/>
      <c r="N75" s="81"/>
      <c r="O75" s="81"/>
      <c r="P75" s="81"/>
      <c r="Q75" s="66"/>
      <c r="R75" s="66"/>
      <c r="S75" s="66"/>
      <c r="T75" s="66"/>
      <c r="U75" s="66"/>
      <c r="V75" s="66"/>
      <c r="W75" s="66"/>
      <c r="X75" s="66"/>
      <c r="Y75" s="66"/>
      <c r="Z75" s="66"/>
      <c r="AA75" s="66"/>
      <c r="AB75" s="66"/>
      <c r="AC75" s="79" t="s">
        <v>103</v>
      </c>
      <c r="AD75" s="225">
        <f>IF(C61="X",1,0)</f>
        <v>0</v>
      </c>
      <c r="AE75" s="225"/>
      <c r="AF75" s="225"/>
      <c r="AG75" s="225"/>
      <c r="AH75" s="225">
        <v>1</v>
      </c>
    </row>
    <row r="76" spans="1:34">
      <c r="A76" s="81"/>
      <c r="B76" s="81"/>
      <c r="C76" s="78"/>
      <c r="D76" s="81"/>
      <c r="E76" s="81"/>
      <c r="F76" s="81"/>
      <c r="G76" s="81"/>
      <c r="H76" s="81"/>
      <c r="I76" s="81"/>
      <c r="J76" s="81"/>
      <c r="K76" s="81"/>
      <c r="L76" s="81"/>
      <c r="M76" s="81"/>
      <c r="N76" s="81"/>
      <c r="O76" s="81"/>
      <c r="P76" s="81"/>
      <c r="Q76" s="66"/>
      <c r="R76" s="66"/>
      <c r="S76" s="66"/>
      <c r="T76" s="66"/>
      <c r="U76" s="66"/>
      <c r="V76" s="66"/>
      <c r="W76" s="66"/>
      <c r="X76" s="66"/>
      <c r="Y76" s="66"/>
      <c r="Z76" s="66"/>
      <c r="AA76" s="66"/>
      <c r="AB76" s="66"/>
      <c r="AC76" s="79" t="s">
        <v>100</v>
      </c>
      <c r="AD76" s="225">
        <f>IF(C68="X",1,0)</f>
        <v>0</v>
      </c>
      <c r="AE76" s="225"/>
      <c r="AF76" s="225"/>
      <c r="AG76" s="225"/>
      <c r="AH76" s="225">
        <v>1</v>
      </c>
    </row>
  </sheetData>
  <sheetProtection sheet="1" objects="1" scenarios="1"/>
  <mergeCells count="251">
    <mergeCell ref="A18:A19"/>
    <mergeCell ref="B18:B19"/>
    <mergeCell ref="C18:C19"/>
    <mergeCell ref="D18:D19"/>
    <mergeCell ref="S18:S19"/>
    <mergeCell ref="S33:V33"/>
    <mergeCell ref="S4:V4"/>
    <mergeCell ref="S16:V16"/>
    <mergeCell ref="T18:T19"/>
    <mergeCell ref="U18:U19"/>
    <mergeCell ref="V18:V19"/>
    <mergeCell ref="T22:T23"/>
    <mergeCell ref="U22:U23"/>
    <mergeCell ref="V22:V23"/>
    <mergeCell ref="T26:T27"/>
    <mergeCell ref="U26:U27"/>
    <mergeCell ref="V26:V27"/>
    <mergeCell ref="T24:T25"/>
    <mergeCell ref="U24:U25"/>
    <mergeCell ref="V24:V25"/>
    <mergeCell ref="A22:A23"/>
    <mergeCell ref="B22:B23"/>
    <mergeCell ref="C22:C23"/>
    <mergeCell ref="D22:D23"/>
    <mergeCell ref="S22:S23"/>
    <mergeCell ref="A20:A21"/>
    <mergeCell ref="B20:B21"/>
    <mergeCell ref="C20:C21"/>
    <mergeCell ref="D20:D21"/>
    <mergeCell ref="S20:S21"/>
    <mergeCell ref="T20:T21"/>
    <mergeCell ref="U20:U21"/>
    <mergeCell ref="V20:V21"/>
    <mergeCell ref="A26:A27"/>
    <mergeCell ref="B26:B27"/>
    <mergeCell ref="C26:C27"/>
    <mergeCell ref="D26:D27"/>
    <mergeCell ref="S26:S27"/>
    <mergeCell ref="A24:A25"/>
    <mergeCell ref="B24:B25"/>
    <mergeCell ref="C24:C25"/>
    <mergeCell ref="D24:D25"/>
    <mergeCell ref="S24:S25"/>
    <mergeCell ref="AD35:AD36"/>
    <mergeCell ref="AE35:AE36"/>
    <mergeCell ref="AF35:AF36"/>
    <mergeCell ref="AG35:AG36"/>
    <mergeCell ref="AH35:AH36"/>
    <mergeCell ref="AD37:AD38"/>
    <mergeCell ref="A28:A29"/>
    <mergeCell ref="B28:B29"/>
    <mergeCell ref="C28:C29"/>
    <mergeCell ref="D28:D29"/>
    <mergeCell ref="S28:S29"/>
    <mergeCell ref="T28:T29"/>
    <mergeCell ref="U28:U29"/>
    <mergeCell ref="V28:V29"/>
    <mergeCell ref="T35:T36"/>
    <mergeCell ref="U35:U36"/>
    <mergeCell ref="V35:V36"/>
    <mergeCell ref="A37:A38"/>
    <mergeCell ref="B37:B38"/>
    <mergeCell ref="C37:C38"/>
    <mergeCell ref="D37:D38"/>
    <mergeCell ref="S37:S38"/>
    <mergeCell ref="T37:T38"/>
    <mergeCell ref="U37:U38"/>
    <mergeCell ref="V37:V38"/>
    <mergeCell ref="A35:A36"/>
    <mergeCell ref="B35:B36"/>
    <mergeCell ref="C35:C36"/>
    <mergeCell ref="D35:D36"/>
    <mergeCell ref="S35:S36"/>
    <mergeCell ref="AG43:AG44"/>
    <mergeCell ref="AH43:AH44"/>
    <mergeCell ref="AD45:AD46"/>
    <mergeCell ref="T39:T40"/>
    <mergeCell ref="U39:U40"/>
    <mergeCell ref="V39:V40"/>
    <mergeCell ref="A41:A42"/>
    <mergeCell ref="B41:B42"/>
    <mergeCell ref="C41:C42"/>
    <mergeCell ref="D41:D42"/>
    <mergeCell ref="S41:S42"/>
    <mergeCell ref="T41:T42"/>
    <mergeCell ref="U41:U42"/>
    <mergeCell ref="V41:V42"/>
    <mergeCell ref="A39:A40"/>
    <mergeCell ref="B39:B40"/>
    <mergeCell ref="C39:C40"/>
    <mergeCell ref="D39:D40"/>
    <mergeCell ref="S39:S40"/>
    <mergeCell ref="AD41:AD42"/>
    <mergeCell ref="AE41:AE42"/>
    <mergeCell ref="AF41:AF42"/>
    <mergeCell ref="AG41:AG42"/>
    <mergeCell ref="AH41:AH42"/>
    <mergeCell ref="AD49:AD50"/>
    <mergeCell ref="AE49:AE50"/>
    <mergeCell ref="AF49:AF50"/>
    <mergeCell ref="AG49:AG50"/>
    <mergeCell ref="AH49:AH50"/>
    <mergeCell ref="T43:T44"/>
    <mergeCell ref="U43:U44"/>
    <mergeCell ref="V43:V44"/>
    <mergeCell ref="AD43:AD44"/>
    <mergeCell ref="AE43:AE44"/>
    <mergeCell ref="AF43:AF44"/>
    <mergeCell ref="T47:T48"/>
    <mergeCell ref="U47:U48"/>
    <mergeCell ref="V47:V48"/>
    <mergeCell ref="AE45:AE46"/>
    <mergeCell ref="AF45:AF46"/>
    <mergeCell ref="AG45:AG46"/>
    <mergeCell ref="AH45:AH46"/>
    <mergeCell ref="A45:A46"/>
    <mergeCell ref="B45:B46"/>
    <mergeCell ref="C45:C46"/>
    <mergeCell ref="D45:D46"/>
    <mergeCell ref="S45:S46"/>
    <mergeCell ref="T45:T46"/>
    <mergeCell ref="U45:U46"/>
    <mergeCell ref="V45:V46"/>
    <mergeCell ref="A43:A44"/>
    <mergeCell ref="B43:B44"/>
    <mergeCell ref="C43:C44"/>
    <mergeCell ref="D43:D44"/>
    <mergeCell ref="S43:S44"/>
    <mergeCell ref="A49:A50"/>
    <mergeCell ref="B49:B50"/>
    <mergeCell ref="C49:C50"/>
    <mergeCell ref="D49:D50"/>
    <mergeCell ref="S49:S50"/>
    <mergeCell ref="T49:T50"/>
    <mergeCell ref="U49:U50"/>
    <mergeCell ref="V49:V50"/>
    <mergeCell ref="A47:A48"/>
    <mergeCell ref="B47:B48"/>
    <mergeCell ref="C47:C48"/>
    <mergeCell ref="D47:D48"/>
    <mergeCell ref="S47:S48"/>
    <mergeCell ref="AG57:AG58"/>
    <mergeCell ref="AH57:AH58"/>
    <mergeCell ref="T51:T52"/>
    <mergeCell ref="U51:U52"/>
    <mergeCell ref="V51:V52"/>
    <mergeCell ref="A53:A54"/>
    <mergeCell ref="B53:B54"/>
    <mergeCell ref="C53:C54"/>
    <mergeCell ref="D53:D54"/>
    <mergeCell ref="S53:S54"/>
    <mergeCell ref="T53:T54"/>
    <mergeCell ref="U53:U54"/>
    <mergeCell ref="V53:V54"/>
    <mergeCell ref="A51:A52"/>
    <mergeCell ref="B51:B52"/>
    <mergeCell ref="C51:C52"/>
    <mergeCell ref="D51:D52"/>
    <mergeCell ref="S51:S52"/>
    <mergeCell ref="AD51:AD52"/>
    <mergeCell ref="AE51:AE52"/>
    <mergeCell ref="AF51:AF52"/>
    <mergeCell ref="AG51:AG52"/>
    <mergeCell ref="AH51:AH52"/>
    <mergeCell ref="AD53:AD54"/>
    <mergeCell ref="AD59:AD60"/>
    <mergeCell ref="AE59:AE60"/>
    <mergeCell ref="AF59:AF60"/>
    <mergeCell ref="AG59:AG60"/>
    <mergeCell ref="AH59:AH60"/>
    <mergeCell ref="T55:T56"/>
    <mergeCell ref="U55:U56"/>
    <mergeCell ref="V55:V56"/>
    <mergeCell ref="A57:A58"/>
    <mergeCell ref="B57:B58"/>
    <mergeCell ref="C57:C58"/>
    <mergeCell ref="D57:D58"/>
    <mergeCell ref="S57:S58"/>
    <mergeCell ref="T57:T58"/>
    <mergeCell ref="U57:U58"/>
    <mergeCell ref="V57:V58"/>
    <mergeCell ref="A55:A56"/>
    <mergeCell ref="B55:B56"/>
    <mergeCell ref="C55:C56"/>
    <mergeCell ref="D55:D56"/>
    <mergeCell ref="S55:S56"/>
    <mergeCell ref="AD57:AD58"/>
    <mergeCell ref="AE57:AE58"/>
    <mergeCell ref="AF57:AF58"/>
    <mergeCell ref="T59:T60"/>
    <mergeCell ref="U59:U60"/>
    <mergeCell ref="V59:V60"/>
    <mergeCell ref="S64:V64"/>
    <mergeCell ref="A59:A60"/>
    <mergeCell ref="B59:B60"/>
    <mergeCell ref="C59:C60"/>
    <mergeCell ref="D59:D60"/>
    <mergeCell ref="S59:S60"/>
    <mergeCell ref="AE37:AE38"/>
    <mergeCell ref="AF37:AF38"/>
    <mergeCell ref="AG37:AG38"/>
    <mergeCell ref="AH37:AH38"/>
    <mergeCell ref="AD39:AD40"/>
    <mergeCell ref="AE39:AE40"/>
    <mergeCell ref="AF39:AF40"/>
    <mergeCell ref="AG39:AG40"/>
    <mergeCell ref="AH39:AH40"/>
    <mergeCell ref="AD55:AD56"/>
    <mergeCell ref="AE55:AE56"/>
    <mergeCell ref="AF55:AF56"/>
    <mergeCell ref="AG55:AG56"/>
    <mergeCell ref="AH55:AH56"/>
    <mergeCell ref="AD47:AD48"/>
    <mergeCell ref="AE47:AE48"/>
    <mergeCell ref="AF47:AF48"/>
    <mergeCell ref="AG47:AG48"/>
    <mergeCell ref="AH47:AH48"/>
    <mergeCell ref="AE53:AE54"/>
    <mergeCell ref="AF53:AF54"/>
    <mergeCell ref="AG53:AG54"/>
    <mergeCell ref="AH53:AH54"/>
    <mergeCell ref="AD18:AD19"/>
    <mergeCell ref="AE18:AE19"/>
    <mergeCell ref="AF18:AF19"/>
    <mergeCell ref="AG18:AG19"/>
    <mergeCell ref="AH18:AH19"/>
    <mergeCell ref="AD20:AD21"/>
    <mergeCell ref="AE20:AE21"/>
    <mergeCell ref="AF20:AF21"/>
    <mergeCell ref="AG20:AG21"/>
    <mergeCell ref="AH20:AH21"/>
    <mergeCell ref="AD22:AD23"/>
    <mergeCell ref="AE22:AE23"/>
    <mergeCell ref="AF22:AF23"/>
    <mergeCell ref="AG22:AG23"/>
    <mergeCell ref="AH22:AH23"/>
    <mergeCell ref="AD24:AD25"/>
    <mergeCell ref="AE24:AE25"/>
    <mergeCell ref="AF24:AF25"/>
    <mergeCell ref="AG24:AG25"/>
    <mergeCell ref="AH24:AH25"/>
    <mergeCell ref="AD26:AD27"/>
    <mergeCell ref="AE26:AE27"/>
    <mergeCell ref="AF26:AF27"/>
    <mergeCell ref="AG26:AG27"/>
    <mergeCell ref="AH26:AH27"/>
    <mergeCell ref="AD28:AD29"/>
    <mergeCell ref="AE28:AE29"/>
    <mergeCell ref="AF28:AF29"/>
    <mergeCell ref="AG28:AG29"/>
    <mergeCell ref="AH28:AH29"/>
  </mergeCells>
  <conditionalFormatting sqref="R29:R38 I32:J32 J34 I29:K29 E23:J23 E19:I19 R40:R41 E36:J36 E38:J38 R47:R48 E29:H32 E40:K40 E21:H21 R6:R12 C13 K22:L22 R18:R23 E6:E12 E48">
    <cfRule type="cellIs" dxfId="59" priority="31" stopIfTrue="1" operator="greaterThan">
      <formula>0</formula>
    </cfRule>
  </conditionalFormatting>
  <conditionalFormatting sqref="C42">
    <cfRule type="cellIs" dxfId="58" priority="30" stopIfTrue="1" operator="greaterThanOrEqual">
      <formula>1</formula>
    </cfRule>
  </conditionalFormatting>
  <conditionalFormatting sqref="R29:R38 I32:J32 J34 I29:K29 E23:J23 E19:I19 R40:R41 E36:J36 E38:J38 R47:R48 E29:H32 E40:K40 E21:H21 R6:R12 C13 K22:L22 R18:R23 E6:E12 E48">
    <cfRule type="cellIs" dxfId="57" priority="29" stopIfTrue="1" operator="greaterThan">
      <formula>0</formula>
    </cfRule>
  </conditionalFormatting>
  <conditionalFormatting sqref="C42">
    <cfRule type="cellIs" dxfId="56" priority="28" stopIfTrue="1" operator="greaterThanOrEqual">
      <formula>1</formula>
    </cfRule>
  </conditionalFormatting>
  <conditionalFormatting sqref="C76 E42:J42 E25:H25 E46:J46 E54:J54 E27:L27 C70 T66:T67 E66:E67 C68 C30 C13 E19:M19 E29:J29 E6:E12 E21:N21 E23:J23 E36:K36 E38:H38 E40:H40 E44:F44 E48:I48 E52:I52 E60:J60 E50:J50 E56:G56 E58:K58 T6:T12">
    <cfRule type="cellIs" dxfId="55" priority="27" stopIfTrue="1" operator="greaterThan">
      <formula>0</formula>
    </cfRule>
  </conditionalFormatting>
  <conditionalFormatting sqref="C61:C63 C68:C71">
    <cfRule type="cellIs" dxfId="54" priority="26" stopIfTrue="1" operator="greaterThanOrEqual">
      <formula>1</formula>
    </cfRule>
  </conditionalFormatting>
  <conditionalFormatting sqref="I38:M38">
    <cfRule type="cellIs" dxfId="53" priority="25" stopIfTrue="1" operator="greaterThan">
      <formula>0</formula>
    </cfRule>
  </conditionalFormatting>
  <conditionalFormatting sqref="I40:R40">
    <cfRule type="cellIs" dxfId="52" priority="24" stopIfTrue="1" operator="greaterThan">
      <formula>0</formula>
    </cfRule>
  </conditionalFormatting>
  <conditionalFormatting sqref="G44:M44">
    <cfRule type="cellIs" dxfId="51" priority="23" stopIfTrue="1" operator="greaterThan">
      <formula>0</formula>
    </cfRule>
  </conditionalFormatting>
  <conditionalFormatting sqref="J48:K48">
    <cfRule type="cellIs" dxfId="50" priority="22" stopIfTrue="1" operator="greaterThan">
      <formula>0</formula>
    </cfRule>
  </conditionalFormatting>
  <conditionalFormatting sqref="J52">
    <cfRule type="cellIs" dxfId="49" priority="21" stopIfTrue="1" operator="greaterThan">
      <formula>0</formula>
    </cfRule>
  </conditionalFormatting>
  <conditionalFormatting sqref="H56">
    <cfRule type="cellIs" dxfId="48" priority="20" stopIfTrue="1" operator="greaterThan">
      <formula>0</formula>
    </cfRule>
  </conditionalFormatting>
  <conditionalFormatting sqref="T18:T29">
    <cfRule type="cellIs" dxfId="47" priority="19" operator="greaterThan">
      <formula>0</formula>
    </cfRule>
  </conditionalFormatting>
  <conditionalFormatting sqref="T35:T60">
    <cfRule type="cellIs" dxfId="46" priority="18" operator="greaterThan">
      <formula>0</formula>
    </cfRule>
  </conditionalFormatting>
  <conditionalFormatting sqref="C76 E42:J42 E25:H25 E46:J46 E54:J54 E27:L27 C70 T66:T67 E66:E67 C68 C30 C13 E19:M19 E29:J29 E6:E12 E21:N21 E23:J23 E36:K36 E60:J60 E50:J50 E58:K58 T6:T12 E38:M38 E40:R40 E44:M44 E48:K48 E52:J52 E56:H56">
    <cfRule type="cellIs" dxfId="45" priority="17" stopIfTrue="1" operator="greaterThan">
      <formula>0</formula>
    </cfRule>
  </conditionalFormatting>
  <conditionalFormatting sqref="C61:C63 C68:C71">
    <cfRule type="cellIs" dxfId="44" priority="16" stopIfTrue="1" operator="greaterThanOrEqual">
      <formula>1</formula>
    </cfRule>
  </conditionalFormatting>
  <conditionalFormatting sqref="T18:T29 T35:T60">
    <cfRule type="cellIs" dxfId="43" priority="15"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42" priority="14" stopIfTrue="1" operator="greaterThan">
      <formula>0</formula>
    </cfRule>
  </conditionalFormatting>
  <conditionalFormatting sqref="C61:C63 C68:C71">
    <cfRule type="cellIs" dxfId="41" priority="13" stopIfTrue="1" operator="greaterThanOrEqual">
      <formula>1</formula>
    </cfRule>
  </conditionalFormatting>
  <conditionalFormatting sqref="T18:T29 T35:T60">
    <cfRule type="cellIs" dxfId="40" priority="12" operator="greaterThan">
      <formula>0</formula>
    </cfRule>
  </conditionalFormatting>
  <conditionalFormatting sqref="N44">
    <cfRule type="cellIs" dxfId="39" priority="11" stopIfTrue="1" operator="greaterThan">
      <formula>0</formula>
    </cfRule>
  </conditionalFormatting>
  <conditionalFormatting sqref="O44">
    <cfRule type="cellIs" dxfId="38" priority="10" stopIfTrue="1" operator="greaterThan">
      <formula>0</formula>
    </cfRule>
  </conditionalFormatting>
  <conditionalFormatting sqref="P44">
    <cfRule type="cellIs" dxfId="37" priority="9" stopIfTrue="1" operator="greaterThan">
      <formula>0</formula>
    </cfRule>
  </conditionalFormatting>
  <conditionalFormatting sqref="Q44">
    <cfRule type="cellIs" dxfId="36" priority="8" stopIfTrue="1"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35" priority="7" stopIfTrue="1" operator="greaterThan">
      <formula>0</formula>
    </cfRule>
  </conditionalFormatting>
  <conditionalFormatting sqref="C61:C63 C68:C71">
    <cfRule type="cellIs" dxfId="34" priority="6" stopIfTrue="1" operator="greaterThanOrEqual">
      <formula>1</formula>
    </cfRule>
  </conditionalFormatting>
  <conditionalFormatting sqref="T18:T29 T35:T60">
    <cfRule type="cellIs" dxfId="33" priority="5" operator="greaterThan">
      <formula>0</formula>
    </cfRule>
  </conditionalFormatting>
  <conditionalFormatting sqref="N44">
    <cfRule type="cellIs" dxfId="32" priority="4" stopIfTrue="1" operator="greaterThan">
      <formula>0</formula>
    </cfRule>
  </conditionalFormatting>
  <conditionalFormatting sqref="O44">
    <cfRule type="cellIs" dxfId="31" priority="3" stopIfTrue="1" operator="greaterThan">
      <formula>0</formula>
    </cfRule>
  </conditionalFormatting>
  <conditionalFormatting sqref="P44">
    <cfRule type="cellIs" dxfId="30" priority="2" stopIfTrue="1" operator="greaterThan">
      <formula>0</formula>
    </cfRule>
  </conditionalFormatting>
  <conditionalFormatting sqref="Q44">
    <cfRule type="cellIs" dxfId="29" priority="1" stopIfTrue="1" operator="greaterThan">
      <formula>0</formula>
    </cfRule>
  </conditionalFormatting>
  <pageMargins left="0.5" right="0.5" top="0.5" bottom="0.5" header="0.3" footer="0.3"/>
  <pageSetup scale="5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Y57"/>
  <sheetViews>
    <sheetView zoomScaleNormal="100" workbookViewId="0">
      <selection sqref="A1:B1"/>
    </sheetView>
  </sheetViews>
  <sheetFormatPr defaultRowHeight="12.75"/>
  <cols>
    <col min="1" max="1" width="2.7109375" customWidth="1"/>
    <col min="2" max="2" width="92.7109375" customWidth="1"/>
    <col min="3" max="6" width="9.140625" style="37"/>
    <col min="7" max="7" width="10.28515625" style="37" customWidth="1"/>
    <col min="8" max="25" width="9.140625" style="37"/>
  </cols>
  <sheetData>
    <row r="1" spans="1:25" ht="15" customHeight="1">
      <c r="A1" s="241" t="s">
        <v>146</v>
      </c>
      <c r="B1" s="242"/>
      <c r="C1" s="54"/>
      <c r="D1" s="54"/>
      <c r="E1" s="54"/>
      <c r="F1" s="54"/>
      <c r="G1" s="55"/>
      <c r="H1" s="56"/>
      <c r="I1" s="56"/>
      <c r="J1" s="56"/>
      <c r="K1" s="56"/>
      <c r="L1" s="56"/>
      <c r="M1" s="56"/>
      <c r="N1" s="56"/>
      <c r="O1" s="56"/>
      <c r="P1" s="56"/>
      <c r="Q1" s="56"/>
      <c r="R1" s="56"/>
      <c r="S1" s="56"/>
      <c r="T1" s="56"/>
      <c r="U1" s="56"/>
      <c r="V1" s="23"/>
      <c r="W1" s="23"/>
      <c r="X1" s="39"/>
      <c r="Y1" s="39"/>
    </row>
    <row r="2" spans="1:25" s="57" customFormat="1" ht="15" customHeight="1">
      <c r="A2" s="44"/>
      <c r="B2" s="45"/>
      <c r="C2" s="56"/>
      <c r="D2" s="56"/>
      <c r="E2" s="56"/>
      <c r="F2" s="56"/>
      <c r="G2" s="56"/>
      <c r="H2" s="56"/>
      <c r="I2" s="56"/>
      <c r="J2" s="56"/>
      <c r="K2" s="56"/>
      <c r="L2" s="56"/>
      <c r="M2" s="56"/>
      <c r="N2" s="56"/>
      <c r="O2" s="56"/>
      <c r="P2" s="56"/>
      <c r="Q2" s="56"/>
      <c r="R2" s="56"/>
      <c r="S2" s="56"/>
      <c r="T2" s="56"/>
      <c r="U2" s="56"/>
      <c r="V2" s="21"/>
      <c r="W2" s="21"/>
      <c r="X2" s="39"/>
      <c r="Y2" s="39"/>
    </row>
    <row r="3" spans="1:25" s="57" customFormat="1" ht="15" customHeight="1">
      <c r="A3" s="250" t="s">
        <v>130</v>
      </c>
      <c r="B3" s="251"/>
      <c r="C3" s="56"/>
      <c r="D3" s="56"/>
      <c r="E3" s="56"/>
      <c r="F3" s="56"/>
      <c r="G3" s="56"/>
      <c r="H3" s="56"/>
      <c r="I3" s="56"/>
      <c r="J3" s="56"/>
      <c r="K3" s="56"/>
      <c r="L3" s="56"/>
      <c r="M3" s="56"/>
      <c r="N3" s="56"/>
      <c r="O3" s="56"/>
      <c r="P3" s="56"/>
      <c r="Q3" s="56"/>
      <c r="R3" s="56"/>
      <c r="S3" s="56"/>
      <c r="T3" s="56"/>
      <c r="U3" s="56"/>
      <c r="V3" s="21"/>
      <c r="W3" s="21"/>
      <c r="X3" s="39"/>
      <c r="Y3" s="39"/>
    </row>
    <row r="4" spans="1:25" s="57" customFormat="1" ht="25.5">
      <c r="A4" s="48">
        <v>1</v>
      </c>
      <c r="B4" s="49" t="s">
        <v>131</v>
      </c>
      <c r="C4" s="56"/>
      <c r="D4" s="56"/>
      <c r="E4" s="56"/>
      <c r="F4" s="56"/>
      <c r="G4" s="56"/>
      <c r="H4" s="56"/>
      <c r="I4" s="56"/>
      <c r="J4" s="56"/>
      <c r="K4" s="56"/>
      <c r="L4" s="56"/>
      <c r="M4" s="56"/>
      <c r="N4" s="56"/>
      <c r="O4" s="56"/>
      <c r="P4" s="56"/>
      <c r="Q4" s="56"/>
      <c r="R4" s="56"/>
      <c r="S4" s="56"/>
      <c r="T4" s="56"/>
      <c r="U4" s="56"/>
      <c r="V4" s="21"/>
      <c r="W4" s="21"/>
      <c r="X4" s="39"/>
      <c r="Y4" s="39"/>
    </row>
    <row r="5" spans="1:25" s="57" customFormat="1" ht="15">
      <c r="A5" s="48">
        <v>2</v>
      </c>
      <c r="B5" s="49" t="s">
        <v>132</v>
      </c>
      <c r="C5" s="56"/>
      <c r="D5" s="56"/>
      <c r="E5" s="56"/>
      <c r="F5" s="56"/>
      <c r="G5" s="56"/>
      <c r="H5" s="56"/>
      <c r="I5" s="56"/>
      <c r="J5" s="56"/>
      <c r="K5" s="56"/>
      <c r="L5" s="56"/>
      <c r="M5" s="56"/>
      <c r="N5" s="56"/>
      <c r="O5" s="56"/>
      <c r="P5" s="56"/>
      <c r="Q5" s="56"/>
      <c r="R5" s="56"/>
      <c r="S5" s="56"/>
      <c r="T5" s="56"/>
      <c r="U5" s="56"/>
      <c r="V5" s="21"/>
      <c r="W5" s="21"/>
      <c r="X5" s="39"/>
      <c r="Y5" s="39"/>
    </row>
    <row r="6" spans="1:25" s="57" customFormat="1" ht="25.5">
      <c r="A6" s="48">
        <v>3</v>
      </c>
      <c r="B6" s="49" t="s">
        <v>133</v>
      </c>
      <c r="C6" s="56"/>
      <c r="D6" s="56"/>
      <c r="E6" s="56"/>
      <c r="F6" s="56"/>
      <c r="G6" s="56"/>
      <c r="H6" s="56"/>
      <c r="I6" s="56"/>
      <c r="J6" s="56"/>
      <c r="K6" s="56"/>
      <c r="L6" s="56"/>
      <c r="M6" s="56"/>
      <c r="N6" s="56"/>
      <c r="O6" s="56"/>
      <c r="P6" s="56"/>
      <c r="Q6" s="56"/>
      <c r="R6" s="56"/>
      <c r="S6" s="56"/>
      <c r="T6" s="56"/>
      <c r="U6" s="56"/>
      <c r="V6" s="21"/>
      <c r="W6" s="21"/>
      <c r="X6" s="39"/>
      <c r="Y6" s="39"/>
    </row>
    <row r="7" spans="1:25" s="57" customFormat="1" ht="25.5">
      <c r="A7" s="48">
        <v>4</v>
      </c>
      <c r="B7" s="49" t="s">
        <v>134</v>
      </c>
      <c r="C7" s="56"/>
      <c r="D7" s="56"/>
      <c r="E7" s="56"/>
      <c r="F7" s="56"/>
      <c r="G7" s="56"/>
      <c r="H7" s="56"/>
      <c r="I7" s="56"/>
      <c r="J7" s="56"/>
      <c r="K7" s="56"/>
      <c r="L7" s="56"/>
      <c r="M7" s="56"/>
      <c r="N7" s="56"/>
      <c r="O7" s="56"/>
      <c r="P7" s="56"/>
      <c r="Q7" s="56"/>
      <c r="R7" s="56"/>
      <c r="S7" s="56"/>
      <c r="T7" s="56"/>
      <c r="U7" s="56"/>
      <c r="V7" s="21"/>
      <c r="W7" s="21"/>
      <c r="X7" s="39"/>
      <c r="Y7" s="39"/>
    </row>
    <row r="8" spans="1:25" s="57" customFormat="1" ht="25.5">
      <c r="A8" s="48">
        <v>5</v>
      </c>
      <c r="B8" s="49" t="s">
        <v>157</v>
      </c>
      <c r="C8" s="56"/>
      <c r="D8" s="56"/>
      <c r="E8" s="56"/>
      <c r="F8" s="56"/>
      <c r="G8" s="56"/>
      <c r="H8" s="56"/>
      <c r="I8" s="56"/>
      <c r="J8" s="56"/>
      <c r="K8" s="56"/>
      <c r="L8" s="56"/>
      <c r="M8" s="56"/>
      <c r="N8" s="56"/>
      <c r="O8" s="56"/>
      <c r="P8" s="56"/>
      <c r="Q8" s="56"/>
      <c r="R8" s="56"/>
      <c r="S8" s="56"/>
      <c r="T8" s="56"/>
      <c r="U8" s="56"/>
      <c r="V8" s="21"/>
      <c r="W8" s="21"/>
      <c r="X8" s="39"/>
      <c r="Y8" s="39"/>
    </row>
    <row r="9" spans="1:25" s="57" customFormat="1" ht="15">
      <c r="A9" s="52"/>
      <c r="B9" s="53"/>
      <c r="C9" s="56"/>
      <c r="D9" s="56"/>
      <c r="E9" s="56"/>
      <c r="F9" s="56"/>
      <c r="G9" s="56"/>
      <c r="H9" s="56"/>
      <c r="I9" s="56"/>
      <c r="J9" s="56"/>
      <c r="K9" s="56"/>
      <c r="L9" s="56"/>
      <c r="M9" s="56"/>
      <c r="N9" s="56"/>
      <c r="O9" s="56"/>
      <c r="P9" s="56"/>
      <c r="Q9" s="56"/>
      <c r="R9" s="56"/>
      <c r="S9" s="56"/>
      <c r="T9" s="56"/>
      <c r="U9" s="56"/>
      <c r="V9" s="21"/>
      <c r="W9" s="21"/>
      <c r="X9" s="39"/>
      <c r="Y9" s="39"/>
    </row>
    <row r="10" spans="1:25" s="57" customFormat="1" ht="15">
      <c r="A10" s="248" t="s">
        <v>196</v>
      </c>
      <c r="B10" s="249"/>
      <c r="C10" s="56"/>
      <c r="D10" s="56"/>
      <c r="E10" s="56"/>
      <c r="F10" s="56"/>
      <c r="G10" s="56"/>
      <c r="H10" s="56"/>
      <c r="I10" s="56"/>
      <c r="J10" s="56"/>
      <c r="K10" s="56"/>
      <c r="L10" s="56"/>
      <c r="M10" s="56"/>
      <c r="N10" s="56"/>
      <c r="O10" s="56"/>
      <c r="P10" s="56"/>
      <c r="Q10" s="56"/>
      <c r="R10" s="56"/>
      <c r="S10" s="56"/>
      <c r="T10" s="56"/>
      <c r="U10" s="56"/>
      <c r="V10" s="21"/>
      <c r="W10" s="21"/>
      <c r="X10" s="39"/>
      <c r="Y10" s="39"/>
    </row>
    <row r="11" spans="1:25" s="57" customFormat="1" ht="15">
      <c r="A11" s="48">
        <v>1</v>
      </c>
      <c r="B11" s="49" t="s">
        <v>135</v>
      </c>
      <c r="C11" s="56"/>
      <c r="D11" s="56"/>
      <c r="E11" s="56"/>
      <c r="F11" s="56"/>
      <c r="G11" s="56"/>
      <c r="H11" s="56"/>
      <c r="I11" s="56"/>
      <c r="J11" s="56"/>
      <c r="K11" s="56"/>
      <c r="L11" s="56"/>
      <c r="M11" s="56"/>
      <c r="N11" s="56"/>
      <c r="O11" s="56"/>
      <c r="P11" s="56"/>
      <c r="Q11" s="56"/>
      <c r="R11" s="56"/>
      <c r="S11" s="56"/>
      <c r="T11" s="56"/>
      <c r="U11" s="56"/>
      <c r="V11" s="21"/>
      <c r="W11" s="21"/>
      <c r="X11" s="39"/>
      <c r="Y11" s="39"/>
    </row>
    <row r="12" spans="1:25" s="57" customFormat="1" ht="15">
      <c r="A12" s="50"/>
      <c r="B12" s="51"/>
      <c r="C12" s="56"/>
      <c r="D12" s="56"/>
      <c r="E12" s="56"/>
      <c r="F12" s="56"/>
      <c r="G12" s="56"/>
      <c r="H12" s="56"/>
      <c r="I12" s="56"/>
      <c r="J12" s="56"/>
      <c r="K12" s="56"/>
      <c r="L12" s="56"/>
      <c r="M12" s="56"/>
      <c r="N12" s="56"/>
      <c r="O12" s="56"/>
      <c r="P12" s="56"/>
      <c r="Q12" s="56"/>
      <c r="R12" s="56"/>
      <c r="S12" s="56"/>
      <c r="T12" s="56"/>
      <c r="U12" s="56"/>
      <c r="V12" s="21"/>
      <c r="W12" s="21"/>
      <c r="X12" s="39"/>
      <c r="Y12" s="39"/>
    </row>
    <row r="13" spans="1:25" s="57" customFormat="1" ht="15">
      <c r="A13" s="248" t="s">
        <v>197</v>
      </c>
      <c r="B13" s="249"/>
      <c r="C13" s="56"/>
      <c r="D13" s="56"/>
      <c r="E13" s="56"/>
      <c r="F13" s="56"/>
      <c r="G13" s="56"/>
      <c r="H13" s="56"/>
      <c r="I13" s="56"/>
      <c r="J13" s="56"/>
      <c r="K13" s="56"/>
      <c r="L13" s="56"/>
      <c r="M13" s="56"/>
      <c r="N13" s="56"/>
      <c r="O13" s="56"/>
      <c r="P13" s="56"/>
      <c r="Q13" s="56"/>
      <c r="R13" s="56"/>
      <c r="S13" s="56"/>
      <c r="T13" s="56"/>
      <c r="U13" s="56"/>
      <c r="V13" s="21"/>
      <c r="W13" s="21"/>
      <c r="X13" s="39"/>
      <c r="Y13" s="39"/>
    </row>
    <row r="14" spans="1:25" s="57" customFormat="1" ht="15">
      <c r="A14" s="48">
        <v>1</v>
      </c>
      <c r="B14" s="49" t="s">
        <v>136</v>
      </c>
      <c r="C14" s="56"/>
      <c r="D14" s="56"/>
      <c r="E14" s="56"/>
      <c r="F14" s="56"/>
      <c r="G14" s="56"/>
      <c r="H14" s="56"/>
      <c r="I14" s="56"/>
      <c r="J14" s="56"/>
      <c r="K14" s="56"/>
      <c r="L14" s="56"/>
      <c r="M14" s="56"/>
      <c r="N14" s="56"/>
      <c r="O14" s="56"/>
      <c r="P14" s="56"/>
      <c r="Q14" s="56"/>
      <c r="R14" s="56"/>
      <c r="S14" s="56"/>
      <c r="T14" s="56"/>
      <c r="U14" s="56"/>
      <c r="V14" s="21"/>
      <c r="W14" s="21"/>
      <c r="X14" s="39"/>
      <c r="Y14" s="39"/>
    </row>
    <row r="15" spans="1:25" s="57" customFormat="1" ht="15">
      <c r="A15" s="50"/>
      <c r="B15" s="51"/>
      <c r="C15" s="56"/>
      <c r="D15" s="56"/>
      <c r="E15" s="56"/>
      <c r="F15" s="56"/>
      <c r="G15" s="56"/>
      <c r="H15" s="56"/>
      <c r="I15" s="56"/>
      <c r="J15" s="56"/>
      <c r="K15" s="56"/>
      <c r="L15" s="56"/>
      <c r="M15" s="56"/>
      <c r="N15" s="56"/>
      <c r="O15" s="56"/>
      <c r="P15" s="56"/>
      <c r="Q15" s="56"/>
      <c r="R15" s="56"/>
      <c r="S15" s="56"/>
      <c r="T15" s="56"/>
      <c r="U15" s="56"/>
      <c r="V15" s="21"/>
      <c r="W15" s="21"/>
      <c r="X15" s="39"/>
      <c r="Y15" s="39"/>
    </row>
    <row r="16" spans="1:25" s="57" customFormat="1" ht="15">
      <c r="A16" s="248" t="s">
        <v>137</v>
      </c>
      <c r="B16" s="249"/>
      <c r="C16" s="56"/>
      <c r="D16" s="56"/>
      <c r="E16" s="56"/>
      <c r="F16" s="56"/>
      <c r="G16" s="56"/>
      <c r="H16" s="56"/>
      <c r="I16" s="56"/>
      <c r="J16" s="56"/>
      <c r="K16" s="56"/>
      <c r="L16" s="56"/>
      <c r="M16" s="56"/>
      <c r="N16" s="56"/>
      <c r="O16" s="56"/>
      <c r="P16" s="56"/>
      <c r="Q16" s="56"/>
      <c r="R16" s="56"/>
      <c r="S16" s="56"/>
      <c r="T16" s="56"/>
      <c r="U16" s="56"/>
      <c r="V16" s="21"/>
      <c r="W16" s="21"/>
      <c r="X16" s="39"/>
      <c r="Y16" s="39"/>
    </row>
    <row r="17" spans="1:25" s="57" customFormat="1" ht="15">
      <c r="A17" s="48">
        <v>1</v>
      </c>
      <c r="B17" s="49" t="s">
        <v>138</v>
      </c>
      <c r="C17" s="56"/>
      <c r="D17" s="56"/>
      <c r="E17" s="56"/>
      <c r="F17" s="56"/>
      <c r="G17" s="56"/>
      <c r="H17" s="56"/>
      <c r="I17" s="56"/>
      <c r="J17" s="56"/>
      <c r="K17" s="56"/>
      <c r="L17" s="56"/>
      <c r="M17" s="56"/>
      <c r="N17" s="56"/>
      <c r="O17" s="56"/>
      <c r="P17" s="56"/>
      <c r="Q17" s="56"/>
      <c r="R17" s="56"/>
      <c r="S17" s="56"/>
      <c r="T17" s="56"/>
      <c r="U17" s="56"/>
      <c r="V17" s="21"/>
      <c r="W17" s="21"/>
      <c r="X17" s="39"/>
      <c r="Y17" s="39"/>
    </row>
    <row r="18" spans="1:25" s="57" customFormat="1" ht="25.5">
      <c r="A18" s="48">
        <v>2</v>
      </c>
      <c r="B18" s="49" t="s">
        <v>201</v>
      </c>
      <c r="C18" s="56"/>
      <c r="D18" s="56"/>
      <c r="E18" s="56"/>
      <c r="F18" s="56"/>
      <c r="G18" s="56"/>
      <c r="H18" s="56"/>
      <c r="I18" s="56"/>
      <c r="J18" s="56"/>
      <c r="K18" s="56"/>
      <c r="L18" s="56"/>
      <c r="M18" s="56"/>
      <c r="N18" s="56"/>
      <c r="O18" s="56"/>
      <c r="P18" s="56"/>
      <c r="Q18" s="56"/>
      <c r="R18" s="56"/>
      <c r="S18" s="56"/>
      <c r="T18" s="56"/>
      <c r="U18" s="56"/>
      <c r="V18" s="21"/>
      <c r="W18" s="21"/>
      <c r="X18" s="39"/>
      <c r="Y18" s="39"/>
    </row>
    <row r="19" spans="1:25" s="57" customFormat="1" ht="25.5">
      <c r="A19" s="48">
        <v>3</v>
      </c>
      <c r="B19" s="49" t="s">
        <v>139</v>
      </c>
      <c r="C19" s="56"/>
      <c r="D19" s="56"/>
      <c r="E19" s="56"/>
      <c r="F19" s="56"/>
      <c r="G19" s="56"/>
      <c r="H19" s="56"/>
      <c r="I19" s="56"/>
      <c r="J19" s="56"/>
      <c r="K19" s="56"/>
      <c r="L19" s="56"/>
      <c r="M19" s="56"/>
      <c r="N19" s="56"/>
      <c r="O19" s="56"/>
      <c r="P19" s="56"/>
      <c r="Q19" s="56"/>
      <c r="R19" s="56"/>
      <c r="S19" s="56"/>
      <c r="T19" s="56"/>
      <c r="U19" s="56"/>
      <c r="V19" s="21"/>
      <c r="W19" s="21"/>
      <c r="X19" s="39"/>
      <c r="Y19" s="39"/>
    </row>
    <row r="20" spans="1:25" s="57" customFormat="1" ht="15">
      <c r="A20" s="50"/>
      <c r="B20" s="51"/>
      <c r="C20" s="56"/>
      <c r="D20" s="56"/>
      <c r="E20" s="56"/>
      <c r="F20" s="56"/>
      <c r="G20" s="56"/>
      <c r="H20" s="56"/>
      <c r="I20" s="56"/>
      <c r="J20" s="56"/>
      <c r="K20" s="56"/>
      <c r="L20" s="56"/>
      <c r="M20" s="56"/>
      <c r="N20" s="56"/>
      <c r="O20" s="56"/>
      <c r="P20" s="56"/>
      <c r="Q20" s="56"/>
      <c r="R20" s="56"/>
      <c r="S20" s="56"/>
      <c r="T20" s="56"/>
      <c r="U20" s="56"/>
      <c r="V20" s="21"/>
      <c r="W20" s="21"/>
      <c r="X20" s="39"/>
      <c r="Y20" s="39"/>
    </row>
    <row r="21" spans="1:25" s="57" customFormat="1" ht="15">
      <c r="A21" s="248" t="s">
        <v>140</v>
      </c>
      <c r="B21" s="249"/>
      <c r="C21" s="56"/>
      <c r="D21" s="56"/>
      <c r="E21" s="56"/>
      <c r="F21" s="56"/>
      <c r="G21" s="56"/>
      <c r="H21" s="56"/>
      <c r="I21" s="56"/>
      <c r="J21" s="56"/>
      <c r="K21" s="56"/>
      <c r="L21" s="56"/>
      <c r="M21" s="56"/>
      <c r="N21" s="56"/>
      <c r="O21" s="56"/>
      <c r="P21" s="56"/>
      <c r="Q21" s="56"/>
      <c r="R21" s="56"/>
      <c r="S21" s="56"/>
      <c r="T21" s="56"/>
      <c r="U21" s="56"/>
      <c r="V21" s="21"/>
      <c r="W21" s="21"/>
      <c r="X21" s="39"/>
      <c r="Y21" s="39"/>
    </row>
    <row r="22" spans="1:25" s="57" customFormat="1" ht="15">
      <c r="A22" s="48">
        <v>1</v>
      </c>
      <c r="B22" s="49" t="s">
        <v>141</v>
      </c>
      <c r="C22" s="56"/>
      <c r="D22" s="56"/>
      <c r="E22" s="56"/>
      <c r="F22" s="56"/>
      <c r="G22" s="56"/>
      <c r="H22" s="56"/>
      <c r="I22" s="56"/>
      <c r="J22" s="56"/>
      <c r="K22" s="56"/>
      <c r="L22" s="56"/>
      <c r="M22" s="56"/>
      <c r="N22" s="56"/>
      <c r="O22" s="56"/>
      <c r="P22" s="56"/>
      <c r="Q22" s="56"/>
      <c r="R22" s="56"/>
      <c r="S22" s="56"/>
      <c r="T22" s="56"/>
      <c r="U22" s="56"/>
      <c r="V22" s="21"/>
      <c r="W22" s="21"/>
      <c r="X22" s="39"/>
      <c r="Y22" s="39"/>
    </row>
    <row r="23" spans="1:25" s="57" customFormat="1" ht="15">
      <c r="A23" s="48">
        <v>2</v>
      </c>
      <c r="B23" s="49" t="s">
        <v>142</v>
      </c>
      <c r="C23" s="56"/>
      <c r="D23" s="56"/>
      <c r="E23" s="56"/>
      <c r="F23" s="56"/>
      <c r="G23" s="56"/>
      <c r="H23" s="56"/>
      <c r="I23" s="56"/>
      <c r="J23" s="56"/>
      <c r="K23" s="56"/>
      <c r="L23" s="56"/>
      <c r="M23" s="56"/>
      <c r="N23" s="56"/>
      <c r="O23" s="56"/>
      <c r="P23" s="56"/>
      <c r="Q23" s="56"/>
      <c r="R23" s="56"/>
      <c r="S23" s="56"/>
      <c r="T23" s="56"/>
      <c r="U23" s="56"/>
      <c r="V23" s="21"/>
      <c r="W23" s="21"/>
      <c r="X23" s="39"/>
      <c r="Y23" s="39"/>
    </row>
    <row r="24" spans="1:25" s="57" customFormat="1" ht="25.5">
      <c r="A24" s="48">
        <v>3</v>
      </c>
      <c r="B24" s="49" t="s">
        <v>143</v>
      </c>
      <c r="C24" s="56"/>
      <c r="D24" s="56"/>
      <c r="E24" s="56"/>
      <c r="F24" s="56"/>
      <c r="G24" s="56"/>
      <c r="H24" s="56"/>
      <c r="I24" s="56"/>
      <c r="J24" s="56"/>
      <c r="K24" s="56"/>
      <c r="L24" s="56"/>
      <c r="M24" s="56"/>
      <c r="N24" s="56"/>
      <c r="O24" s="56"/>
      <c r="P24" s="56"/>
      <c r="Q24" s="56"/>
      <c r="R24" s="56"/>
      <c r="S24" s="56"/>
      <c r="T24" s="56"/>
      <c r="U24" s="56"/>
      <c r="V24" s="21"/>
      <c r="W24" s="21"/>
      <c r="X24" s="39"/>
      <c r="Y24" s="39"/>
    </row>
    <row r="25" spans="1:25" s="57" customFormat="1" ht="15">
      <c r="A25" s="48">
        <v>4</v>
      </c>
      <c r="B25" s="49" t="s">
        <v>184</v>
      </c>
      <c r="C25" s="56"/>
      <c r="D25" s="56"/>
      <c r="E25" s="56"/>
      <c r="F25" s="56"/>
      <c r="G25" s="56"/>
      <c r="H25" s="56"/>
      <c r="I25" s="56"/>
      <c r="J25" s="56"/>
      <c r="K25" s="56"/>
      <c r="L25" s="56"/>
      <c r="M25" s="56"/>
      <c r="N25" s="56"/>
      <c r="O25" s="56"/>
      <c r="P25" s="56"/>
      <c r="Q25" s="56"/>
      <c r="R25" s="56"/>
      <c r="S25" s="56"/>
      <c r="T25" s="56"/>
      <c r="U25" s="56"/>
      <c r="V25" s="21"/>
      <c r="W25" s="21"/>
      <c r="X25" s="39"/>
      <c r="Y25" s="39"/>
    </row>
    <row r="26" spans="1:25" s="57" customFormat="1" ht="15">
      <c r="A26" s="52"/>
      <c r="B26" s="53"/>
      <c r="C26" s="56"/>
      <c r="D26" s="56"/>
      <c r="E26" s="56"/>
      <c r="F26" s="56"/>
      <c r="G26" s="56"/>
      <c r="H26" s="56"/>
      <c r="I26" s="56"/>
      <c r="J26" s="56"/>
      <c r="K26" s="56"/>
      <c r="L26" s="56"/>
      <c r="M26" s="56"/>
      <c r="N26" s="56"/>
      <c r="O26" s="56"/>
      <c r="P26" s="56"/>
      <c r="Q26" s="56"/>
      <c r="R26" s="56"/>
      <c r="S26" s="56"/>
      <c r="T26" s="56"/>
      <c r="U26" s="56"/>
      <c r="V26" s="21"/>
      <c r="W26" s="21"/>
      <c r="X26" s="39"/>
      <c r="Y26" s="39"/>
    </row>
    <row r="27" spans="1:25" s="57" customFormat="1" ht="15">
      <c r="A27" s="248" t="s">
        <v>144</v>
      </c>
      <c r="B27" s="249"/>
      <c r="C27" s="56"/>
      <c r="D27" s="56"/>
      <c r="E27" s="56"/>
      <c r="F27" s="56"/>
      <c r="G27" s="56"/>
      <c r="H27" s="56"/>
      <c r="I27" s="56"/>
      <c r="J27" s="56"/>
      <c r="K27" s="56"/>
      <c r="L27" s="56"/>
      <c r="M27" s="56"/>
      <c r="N27" s="56"/>
      <c r="O27" s="56"/>
      <c r="P27" s="56"/>
      <c r="Q27" s="56"/>
      <c r="R27" s="56"/>
      <c r="S27" s="56"/>
      <c r="T27" s="56"/>
      <c r="U27" s="56"/>
      <c r="V27" s="21"/>
      <c r="W27" s="21"/>
      <c r="X27" s="39"/>
      <c r="Y27" s="39"/>
    </row>
    <row r="28" spans="1:25" s="57" customFormat="1" ht="25.5">
      <c r="A28" s="48">
        <v>1</v>
      </c>
      <c r="B28" s="49" t="s">
        <v>145</v>
      </c>
      <c r="C28" s="56"/>
      <c r="D28" s="56"/>
      <c r="E28" s="56"/>
      <c r="F28" s="56"/>
      <c r="G28" s="56"/>
      <c r="H28" s="56"/>
      <c r="I28" s="56"/>
      <c r="J28" s="56"/>
      <c r="K28" s="56"/>
      <c r="L28" s="56"/>
      <c r="M28" s="56"/>
      <c r="N28" s="56"/>
      <c r="O28" s="56"/>
      <c r="P28" s="56"/>
      <c r="Q28" s="56"/>
      <c r="R28" s="56"/>
      <c r="S28" s="56"/>
      <c r="T28" s="56"/>
      <c r="U28" s="56"/>
      <c r="V28" s="21"/>
      <c r="W28" s="21"/>
      <c r="X28" s="39"/>
      <c r="Y28" s="39"/>
    </row>
    <row r="29" spans="1:25" s="57" customFormat="1" ht="25.5">
      <c r="A29" s="48">
        <v>2</v>
      </c>
      <c r="B29" s="49" t="s">
        <v>143</v>
      </c>
      <c r="C29" s="56"/>
      <c r="D29" s="56"/>
      <c r="E29" s="56"/>
      <c r="F29" s="56"/>
      <c r="G29" s="56"/>
      <c r="H29" s="56"/>
      <c r="I29" s="56"/>
      <c r="J29" s="56"/>
      <c r="K29" s="56"/>
      <c r="L29" s="56"/>
      <c r="M29" s="56"/>
      <c r="N29" s="56"/>
      <c r="O29" s="56"/>
      <c r="P29" s="56"/>
      <c r="Q29" s="56"/>
      <c r="R29" s="56"/>
      <c r="S29" s="56"/>
      <c r="T29" s="56"/>
      <c r="U29" s="56"/>
      <c r="V29" s="21"/>
      <c r="W29" s="21"/>
      <c r="X29" s="39"/>
      <c r="Y29" s="39"/>
    </row>
    <row r="30" spans="1:25" s="57" customFormat="1" ht="15">
      <c r="A30" s="50"/>
      <c r="B30" s="51"/>
      <c r="C30" s="56"/>
      <c r="D30" s="56"/>
      <c r="E30" s="56"/>
      <c r="F30" s="56"/>
      <c r="G30" s="56"/>
      <c r="H30" s="56"/>
      <c r="I30" s="56"/>
      <c r="J30" s="56"/>
      <c r="K30" s="56"/>
      <c r="L30" s="56"/>
      <c r="M30" s="56"/>
      <c r="N30" s="56"/>
      <c r="O30" s="56"/>
      <c r="P30" s="56"/>
      <c r="Q30" s="56"/>
      <c r="R30" s="56"/>
      <c r="S30" s="56"/>
      <c r="T30" s="56"/>
      <c r="U30" s="56"/>
      <c r="V30" s="21"/>
      <c r="W30" s="21"/>
      <c r="X30" s="39"/>
      <c r="Y30" s="39"/>
    </row>
    <row r="31" spans="1:25" s="37" customFormat="1" ht="15" customHeight="1">
      <c r="A31" s="38"/>
      <c r="B31" s="38"/>
      <c r="C31" s="38"/>
      <c r="D31" s="38"/>
      <c r="E31" s="38"/>
      <c r="F31" s="38"/>
      <c r="G31" s="38"/>
      <c r="H31" s="38"/>
      <c r="I31" s="38"/>
      <c r="J31" s="38"/>
      <c r="K31" s="54"/>
      <c r="L31" s="23"/>
      <c r="M31" s="23"/>
      <c r="N31" s="23"/>
      <c r="O31" s="23"/>
      <c r="P31" s="23"/>
      <c r="Q31" s="23"/>
      <c r="R31" s="23"/>
      <c r="S31" s="23"/>
      <c r="T31" s="23"/>
      <c r="U31" s="23"/>
      <c r="V31" s="23"/>
      <c r="W31" s="23"/>
      <c r="X31" s="39"/>
      <c r="Y31" s="39"/>
    </row>
    <row r="32" spans="1:25" s="37" customFormat="1" ht="15" customHeight="1">
      <c r="A32" s="38"/>
      <c r="B32" s="38"/>
      <c r="C32" s="38"/>
      <c r="D32" s="38"/>
      <c r="E32" s="38"/>
      <c r="F32" s="38"/>
      <c r="G32" s="38"/>
      <c r="H32" s="38"/>
      <c r="I32" s="38"/>
      <c r="J32" s="38"/>
      <c r="K32" s="54"/>
      <c r="L32" s="23"/>
      <c r="M32" s="23"/>
      <c r="N32" s="23"/>
      <c r="O32" s="23"/>
      <c r="P32" s="23"/>
      <c r="Q32" s="23"/>
      <c r="R32" s="23"/>
      <c r="S32" s="23"/>
      <c r="T32" s="23"/>
      <c r="U32" s="23"/>
      <c r="V32" s="23"/>
      <c r="W32" s="23"/>
      <c r="X32" s="39"/>
      <c r="Y32" s="39"/>
    </row>
    <row r="33" spans="1:25" s="37" customFormat="1" ht="15" customHeight="1">
      <c r="A33" s="38"/>
      <c r="B33" s="38"/>
      <c r="C33" s="38"/>
      <c r="D33" s="38"/>
      <c r="E33" s="38"/>
      <c r="F33" s="38"/>
      <c r="G33" s="38"/>
      <c r="H33" s="38"/>
      <c r="I33" s="38"/>
      <c r="J33" s="38"/>
      <c r="K33" s="39"/>
      <c r="L33" s="39"/>
      <c r="M33" s="39"/>
      <c r="N33" s="39"/>
      <c r="O33" s="39"/>
      <c r="P33" s="39"/>
      <c r="Q33" s="39"/>
      <c r="R33" s="39"/>
      <c r="S33" s="39"/>
      <c r="T33" s="39"/>
      <c r="U33" s="39"/>
      <c r="V33" s="39"/>
      <c r="W33" s="39"/>
      <c r="X33" s="39"/>
      <c r="Y33" s="39"/>
    </row>
    <row r="34" spans="1:25" s="37" customFormat="1" ht="15" customHeight="1">
      <c r="A34" s="38"/>
      <c r="B34" s="38"/>
      <c r="C34" s="38"/>
      <c r="D34" s="38"/>
      <c r="E34" s="38"/>
      <c r="F34" s="38"/>
      <c r="G34" s="38"/>
      <c r="H34" s="38"/>
      <c r="I34" s="38"/>
      <c r="J34" s="38"/>
      <c r="K34" s="39"/>
      <c r="L34" s="39"/>
      <c r="M34" s="39"/>
      <c r="N34" s="39"/>
      <c r="O34" s="39"/>
      <c r="P34" s="39"/>
      <c r="Q34" s="39"/>
      <c r="R34" s="39"/>
      <c r="S34" s="39"/>
      <c r="T34" s="39"/>
      <c r="U34" s="39"/>
      <c r="V34" s="39"/>
      <c r="W34" s="39"/>
      <c r="X34" s="39"/>
      <c r="Y34" s="39"/>
    </row>
    <row r="35" spans="1:25" s="37" customFormat="1" ht="15" customHeight="1">
      <c r="A35" s="38"/>
      <c r="B35" s="38"/>
      <c r="C35" s="38"/>
      <c r="D35" s="38"/>
      <c r="E35" s="38"/>
      <c r="F35" s="38"/>
      <c r="G35" s="38"/>
      <c r="H35" s="38"/>
      <c r="I35" s="38"/>
      <c r="J35" s="38"/>
      <c r="K35" s="39"/>
      <c r="L35" s="39"/>
      <c r="M35" s="39"/>
      <c r="N35" s="39"/>
      <c r="O35" s="39"/>
      <c r="P35" s="39"/>
      <c r="Q35" s="39"/>
      <c r="R35" s="39"/>
      <c r="S35" s="39"/>
      <c r="T35" s="39"/>
      <c r="U35" s="39"/>
      <c r="V35" s="39"/>
      <c r="W35" s="39"/>
      <c r="X35" s="39"/>
      <c r="Y35" s="39"/>
    </row>
    <row r="36" spans="1:25" s="37" customFormat="1" ht="15" customHeight="1">
      <c r="A36" s="38"/>
      <c r="B36" s="38"/>
      <c r="C36" s="38"/>
      <c r="D36" s="38"/>
      <c r="E36" s="38"/>
      <c r="F36" s="38"/>
      <c r="G36" s="38"/>
      <c r="H36" s="38"/>
      <c r="I36" s="38"/>
      <c r="J36" s="38"/>
      <c r="K36" s="39"/>
      <c r="L36" s="39"/>
      <c r="M36" s="39"/>
      <c r="N36" s="39"/>
      <c r="O36" s="39"/>
      <c r="P36" s="39"/>
      <c r="Q36" s="39"/>
      <c r="R36" s="39"/>
      <c r="S36" s="39"/>
      <c r="T36" s="39"/>
      <c r="U36" s="39"/>
      <c r="V36" s="39"/>
      <c r="W36" s="39"/>
      <c r="X36" s="39"/>
      <c r="Y36" s="39"/>
    </row>
    <row r="37" spans="1:25" s="37" customFormat="1" ht="1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row>
    <row r="38" spans="1:25" s="37" customFormat="1" ht="1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row>
    <row r="39" spans="1:25" s="37" customFormat="1" ht="1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row>
    <row r="40" spans="1:25" s="37" customFormat="1" ht="1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row>
    <row r="41" spans="1:25" s="37" customFormat="1" ht="1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row>
    <row r="42" spans="1:25" s="37" customFormat="1" ht="1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row>
    <row r="43" spans="1:25" s="37" customFormat="1" ht="1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row>
    <row r="44" spans="1:25" s="37" customFormat="1">
      <c r="A44" s="39"/>
      <c r="B44" s="39"/>
      <c r="C44" s="39"/>
      <c r="D44" s="39"/>
      <c r="E44" s="39"/>
      <c r="F44" s="39"/>
      <c r="G44" s="39"/>
      <c r="H44" s="39"/>
      <c r="I44" s="39"/>
      <c r="J44" s="39"/>
      <c r="K44" s="39"/>
      <c r="L44" s="39"/>
      <c r="M44" s="39"/>
      <c r="N44" s="39"/>
      <c r="O44" s="39"/>
      <c r="P44" s="39"/>
      <c r="Q44" s="39"/>
      <c r="R44" s="39"/>
      <c r="S44" s="39"/>
      <c r="T44" s="39"/>
      <c r="U44" s="39"/>
      <c r="V44" s="39"/>
      <c r="W44" s="39"/>
      <c r="X44" s="39"/>
      <c r="Y44" s="39"/>
    </row>
    <row r="45" spans="1:25" s="37" customFormat="1">
      <c r="A45" s="39"/>
      <c r="B45" s="39"/>
      <c r="C45" s="39"/>
      <c r="D45" s="39"/>
      <c r="E45" s="39"/>
      <c r="F45" s="39"/>
      <c r="G45" s="39"/>
      <c r="H45" s="39"/>
      <c r="I45" s="39"/>
      <c r="J45" s="39"/>
      <c r="K45" s="39"/>
      <c r="L45" s="39"/>
      <c r="M45" s="39"/>
      <c r="N45" s="39"/>
      <c r="O45" s="39"/>
      <c r="P45" s="39"/>
      <c r="Q45" s="39"/>
      <c r="R45" s="39"/>
      <c r="S45" s="39"/>
      <c r="T45" s="39"/>
      <c r="U45" s="39"/>
      <c r="V45" s="39"/>
      <c r="W45" s="39"/>
      <c r="X45" s="39"/>
      <c r="Y45" s="39"/>
    </row>
    <row r="46" spans="1:25" s="37" customFormat="1">
      <c r="A46" s="39"/>
      <c r="B46" s="39"/>
      <c r="C46" s="39"/>
      <c r="D46" s="39"/>
      <c r="E46" s="39"/>
      <c r="F46" s="39"/>
      <c r="G46" s="39"/>
      <c r="H46" s="39"/>
      <c r="I46" s="39"/>
      <c r="J46" s="39"/>
      <c r="K46" s="39"/>
      <c r="L46" s="39"/>
      <c r="M46" s="39"/>
      <c r="N46" s="39"/>
      <c r="O46" s="39"/>
      <c r="P46" s="39"/>
      <c r="Q46" s="39"/>
      <c r="R46" s="39"/>
      <c r="S46" s="39"/>
      <c r="T46" s="39"/>
      <c r="U46" s="39"/>
      <c r="V46" s="39"/>
      <c r="W46" s="39"/>
      <c r="X46" s="39"/>
      <c r="Y46" s="39"/>
    </row>
    <row r="47" spans="1:25" s="37" customFormat="1">
      <c r="A47" s="39"/>
      <c r="B47" s="39"/>
      <c r="C47" s="39"/>
      <c r="D47" s="39"/>
      <c r="E47" s="39"/>
      <c r="F47" s="39"/>
      <c r="G47" s="39"/>
      <c r="H47" s="39"/>
      <c r="I47" s="39"/>
      <c r="J47" s="39"/>
      <c r="K47" s="39"/>
      <c r="L47" s="39"/>
      <c r="M47" s="39"/>
      <c r="N47" s="39"/>
      <c r="O47" s="39"/>
      <c r="P47" s="39"/>
      <c r="Q47" s="39"/>
      <c r="R47" s="39"/>
      <c r="S47" s="39"/>
      <c r="T47" s="39"/>
      <c r="U47" s="39"/>
      <c r="V47" s="39"/>
      <c r="W47" s="39"/>
      <c r="X47" s="39"/>
      <c r="Y47" s="39"/>
    </row>
    <row r="48" spans="1:25" s="37" customFormat="1">
      <c r="A48" s="39"/>
      <c r="B48" s="39"/>
      <c r="C48" s="39"/>
      <c r="D48" s="39"/>
      <c r="E48" s="39"/>
      <c r="F48" s="39"/>
      <c r="G48" s="39"/>
      <c r="H48" s="39"/>
      <c r="I48" s="39"/>
      <c r="J48" s="39"/>
      <c r="K48" s="39"/>
      <c r="L48" s="39"/>
      <c r="M48" s="39"/>
      <c r="N48" s="39"/>
      <c r="O48" s="39"/>
      <c r="P48" s="39"/>
      <c r="Q48" s="39"/>
      <c r="R48" s="39"/>
      <c r="S48" s="39"/>
      <c r="T48" s="39"/>
      <c r="U48" s="39"/>
      <c r="V48" s="39"/>
      <c r="W48" s="39"/>
      <c r="X48" s="39"/>
      <c r="Y48" s="39"/>
    </row>
    <row r="49" spans="1:25" s="37" customFormat="1">
      <c r="A49" s="39"/>
      <c r="B49" s="39"/>
      <c r="C49" s="39"/>
      <c r="D49" s="39"/>
      <c r="E49" s="39"/>
      <c r="F49" s="39"/>
      <c r="G49" s="39"/>
      <c r="H49" s="39"/>
      <c r="I49" s="39"/>
      <c r="J49" s="39"/>
      <c r="K49" s="39"/>
      <c r="L49" s="39"/>
      <c r="M49" s="39"/>
      <c r="N49" s="39"/>
      <c r="O49" s="39"/>
      <c r="P49" s="39"/>
      <c r="Q49" s="39"/>
      <c r="R49" s="39"/>
      <c r="S49" s="39"/>
      <c r="T49" s="39"/>
      <c r="U49" s="39"/>
      <c r="V49" s="39"/>
      <c r="W49" s="39"/>
      <c r="X49" s="39"/>
      <c r="Y49" s="39"/>
    </row>
    <row r="50" spans="1:25" s="37" customFormat="1">
      <c r="A50" s="39"/>
      <c r="B50" s="39"/>
      <c r="C50" s="39"/>
      <c r="D50" s="39"/>
      <c r="E50" s="39"/>
      <c r="F50" s="39"/>
      <c r="G50" s="39"/>
      <c r="H50" s="39"/>
      <c r="I50" s="39"/>
      <c r="J50" s="39"/>
      <c r="K50" s="39"/>
      <c r="L50" s="39"/>
      <c r="M50" s="39"/>
      <c r="N50" s="39"/>
      <c r="O50" s="39"/>
      <c r="P50" s="39"/>
      <c r="Q50" s="39"/>
      <c r="R50" s="39"/>
      <c r="S50" s="39"/>
      <c r="T50" s="39"/>
      <c r="U50" s="39"/>
      <c r="V50" s="39"/>
      <c r="W50" s="39"/>
      <c r="X50" s="39"/>
      <c r="Y50" s="39"/>
    </row>
    <row r="51" spans="1:25" s="37" customFormat="1">
      <c r="A51" s="39"/>
      <c r="B51" s="39"/>
      <c r="C51" s="39"/>
      <c r="D51" s="39"/>
      <c r="E51" s="39"/>
      <c r="F51" s="39"/>
      <c r="G51" s="39"/>
      <c r="H51" s="39"/>
      <c r="I51" s="39"/>
      <c r="J51" s="39"/>
      <c r="K51" s="39"/>
      <c r="L51" s="39"/>
      <c r="M51" s="39"/>
      <c r="N51" s="39"/>
      <c r="O51" s="39"/>
      <c r="P51" s="39"/>
      <c r="Q51" s="39"/>
      <c r="R51" s="39"/>
      <c r="S51" s="39"/>
      <c r="T51" s="39"/>
      <c r="U51" s="39"/>
      <c r="V51" s="39"/>
      <c r="W51" s="39"/>
      <c r="X51" s="39"/>
      <c r="Y51" s="39"/>
    </row>
    <row r="52" spans="1:25" s="37" customFormat="1">
      <c r="A52" s="39"/>
      <c r="B52" s="39"/>
      <c r="C52" s="39"/>
      <c r="D52" s="39"/>
      <c r="E52" s="39"/>
      <c r="F52" s="39"/>
      <c r="G52" s="39"/>
      <c r="H52" s="39"/>
      <c r="I52" s="39"/>
      <c r="J52" s="39"/>
      <c r="K52" s="39"/>
      <c r="L52" s="39"/>
      <c r="M52" s="39"/>
      <c r="N52" s="39"/>
      <c r="O52" s="39"/>
      <c r="P52" s="39"/>
      <c r="Q52" s="39"/>
      <c r="R52" s="39"/>
      <c r="S52" s="39"/>
      <c r="T52" s="39"/>
      <c r="U52" s="39"/>
      <c r="V52" s="39"/>
      <c r="W52" s="39"/>
      <c r="X52" s="39"/>
      <c r="Y52" s="39"/>
    </row>
    <row r="53" spans="1:25" s="37" customFormat="1">
      <c r="A53" s="39"/>
      <c r="B53" s="39"/>
      <c r="C53" s="39"/>
      <c r="D53" s="39"/>
      <c r="E53" s="39"/>
      <c r="F53" s="39"/>
      <c r="G53" s="39"/>
      <c r="H53" s="39"/>
      <c r="I53" s="39"/>
      <c r="J53" s="39"/>
      <c r="K53" s="39"/>
      <c r="L53" s="39"/>
      <c r="M53" s="39"/>
      <c r="N53" s="39"/>
      <c r="O53" s="39"/>
      <c r="P53" s="39"/>
      <c r="Q53" s="39"/>
      <c r="R53" s="39"/>
      <c r="S53" s="39"/>
      <c r="T53" s="39"/>
      <c r="U53" s="39"/>
      <c r="V53" s="39"/>
      <c r="W53" s="39"/>
      <c r="X53" s="39"/>
      <c r="Y53" s="39"/>
    </row>
    <row r="54" spans="1:25" s="37" customFormat="1">
      <c r="A54" s="39"/>
      <c r="B54" s="39"/>
      <c r="C54" s="39"/>
      <c r="D54" s="39"/>
      <c r="E54" s="39"/>
      <c r="F54" s="39"/>
      <c r="G54" s="39"/>
      <c r="H54" s="39"/>
      <c r="I54" s="39"/>
      <c r="J54" s="39"/>
      <c r="K54" s="39"/>
      <c r="L54" s="39"/>
      <c r="M54" s="39"/>
      <c r="N54" s="39"/>
      <c r="O54" s="39"/>
      <c r="P54" s="39"/>
      <c r="Q54" s="39"/>
      <c r="R54" s="39"/>
      <c r="S54" s="39"/>
      <c r="T54" s="39"/>
      <c r="U54" s="39"/>
      <c r="V54" s="39"/>
      <c r="W54" s="39"/>
      <c r="X54" s="39"/>
      <c r="Y54" s="39"/>
    </row>
    <row r="55" spans="1:25" s="37" customFormat="1">
      <c r="A55" s="39"/>
      <c r="B55" s="39"/>
      <c r="C55" s="39"/>
      <c r="D55" s="39"/>
      <c r="E55" s="39"/>
      <c r="F55" s="39"/>
      <c r="G55" s="39"/>
      <c r="H55" s="39"/>
      <c r="I55" s="39"/>
      <c r="J55" s="39"/>
      <c r="K55" s="39"/>
      <c r="L55" s="39"/>
      <c r="M55" s="39"/>
      <c r="N55" s="39"/>
      <c r="O55" s="39"/>
      <c r="P55" s="39"/>
      <c r="Q55" s="39"/>
      <c r="R55" s="39"/>
      <c r="S55" s="39"/>
      <c r="T55" s="39"/>
      <c r="U55" s="39"/>
      <c r="V55" s="39"/>
      <c r="W55" s="39"/>
      <c r="X55" s="39"/>
      <c r="Y55" s="39"/>
    </row>
    <row r="56" spans="1:25" s="37" customFormat="1">
      <c r="A56" s="39"/>
      <c r="B56" s="39"/>
      <c r="C56" s="39"/>
      <c r="D56" s="39"/>
      <c r="E56" s="39"/>
      <c r="F56" s="39"/>
      <c r="G56" s="39"/>
      <c r="H56" s="39"/>
      <c r="I56" s="39"/>
      <c r="J56" s="39"/>
      <c r="K56" s="39"/>
      <c r="L56" s="39"/>
      <c r="M56" s="39"/>
      <c r="N56" s="39"/>
      <c r="O56" s="39"/>
      <c r="P56" s="39"/>
      <c r="Q56" s="39"/>
      <c r="R56" s="39"/>
      <c r="S56" s="39"/>
      <c r="T56" s="39"/>
      <c r="U56" s="39"/>
      <c r="V56" s="39"/>
      <c r="W56" s="39"/>
      <c r="X56" s="39"/>
      <c r="Y56" s="39"/>
    </row>
    <row r="57" spans="1:25" s="37" customFormat="1">
      <c r="A57" s="39"/>
      <c r="B57" s="39"/>
      <c r="C57" s="39"/>
      <c r="D57" s="39"/>
      <c r="E57" s="39"/>
      <c r="F57" s="39"/>
      <c r="G57" s="39"/>
      <c r="H57" s="39"/>
      <c r="I57" s="39"/>
      <c r="J57" s="39"/>
      <c r="K57" s="39"/>
      <c r="L57" s="39"/>
      <c r="M57" s="39"/>
      <c r="N57" s="39"/>
      <c r="O57" s="39"/>
      <c r="P57" s="39"/>
      <c r="Q57" s="39"/>
      <c r="R57" s="39"/>
      <c r="S57" s="39"/>
      <c r="T57" s="39"/>
      <c r="U57" s="39"/>
      <c r="V57" s="39"/>
      <c r="W57" s="39"/>
      <c r="X57" s="39"/>
      <c r="Y57" s="39"/>
    </row>
  </sheetData>
  <sheetProtection sheet="1" objects="1" scenarios="1"/>
  <mergeCells count="7">
    <mergeCell ref="A27:B27"/>
    <mergeCell ref="A1:B1"/>
    <mergeCell ref="A3:B3"/>
    <mergeCell ref="A10:B10"/>
    <mergeCell ref="A13:B13"/>
    <mergeCell ref="A16:B16"/>
    <mergeCell ref="A21:B21"/>
  </mergeCells>
  <phoneticPr fontId="5" type="noConversion"/>
  <pageMargins left="0.5" right="0.5" top="0.5" bottom="0.5" header="0.3" footer="0.3"/>
  <pageSetup scale="70" orientation="portrait"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AI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21.140625" style="9" bestFit="1" customWidth="1"/>
    <col min="3" max="3" width="6.7109375" style="9" customWidth="1"/>
    <col min="4" max="4" width="5.28515625" style="9" customWidth="1"/>
    <col min="5" max="18" width="3.7109375" style="9" customWidth="1"/>
    <col min="19" max="19" width="8" style="9" customWidth="1"/>
    <col min="20" max="20" width="7" style="9" customWidth="1"/>
    <col min="21" max="22" width="9.140625" style="9"/>
    <col min="23" max="23" width="4.7109375" style="9" customWidth="1"/>
    <col min="24" max="16384" width="9.140625" style="9"/>
  </cols>
  <sheetData>
    <row r="1" spans="1:34">
      <c r="A1" s="66" t="s">
        <v>45</v>
      </c>
      <c r="B1" s="1" t="s">
        <v>35</v>
      </c>
      <c r="C1" s="66"/>
      <c r="D1" s="66"/>
      <c r="E1" s="66"/>
      <c r="F1" s="66" t="s">
        <v>39</v>
      </c>
      <c r="G1" s="66"/>
      <c r="H1" s="10"/>
      <c r="I1" s="79" t="s">
        <v>156</v>
      </c>
      <c r="J1" s="66"/>
      <c r="K1" s="66"/>
      <c r="L1" s="66"/>
      <c r="M1" s="66"/>
      <c r="N1" s="66"/>
      <c r="O1" s="66"/>
      <c r="P1" s="66"/>
      <c r="Q1" s="66"/>
      <c r="R1" s="76"/>
      <c r="S1" s="66"/>
      <c r="T1" s="66"/>
      <c r="U1" s="66"/>
      <c r="V1" s="66"/>
      <c r="W1" s="66"/>
      <c r="X1" s="66"/>
      <c r="Y1" s="66"/>
      <c r="Z1" s="66"/>
      <c r="AA1" s="66"/>
      <c r="AB1" s="66"/>
      <c r="AC1" s="11" t="s">
        <v>105</v>
      </c>
      <c r="AD1" s="11"/>
      <c r="AE1" s="12"/>
      <c r="AF1" s="12"/>
      <c r="AG1" s="12"/>
      <c r="AH1" s="12"/>
    </row>
    <row r="2" spans="1:34">
      <c r="A2" s="66"/>
      <c r="B2" s="1" t="s">
        <v>40</v>
      </c>
      <c r="C2" s="66"/>
      <c r="D2" s="66"/>
      <c r="E2" s="66"/>
      <c r="F2" s="66"/>
      <c r="G2" s="66"/>
      <c r="H2" s="66"/>
      <c r="I2" s="66"/>
      <c r="J2" s="66"/>
      <c r="K2" s="66"/>
      <c r="L2" s="66"/>
      <c r="M2" s="66"/>
      <c r="N2" s="66"/>
      <c r="O2" s="66"/>
      <c r="P2" s="66"/>
      <c r="Q2" s="66"/>
      <c r="R2" s="66"/>
      <c r="S2" s="66"/>
      <c r="T2" s="82" t="s">
        <v>13</v>
      </c>
      <c r="U2" s="83">
        <f>DenStatus!C2</f>
        <v>40466</v>
      </c>
      <c r="V2" s="83"/>
      <c r="W2" s="66"/>
      <c r="X2" s="66"/>
      <c r="Y2" s="66"/>
      <c r="Z2" s="66"/>
      <c r="AA2" s="66"/>
      <c r="AB2" s="66"/>
      <c r="AC2" s="66"/>
      <c r="AD2" s="231" t="s">
        <v>18</v>
      </c>
      <c r="AE2" s="232"/>
      <c r="AF2" s="232"/>
      <c r="AG2" s="232"/>
      <c r="AH2" s="218"/>
    </row>
    <row r="3" spans="1:34">
      <c r="A3" s="67" t="s">
        <v>106</v>
      </c>
      <c r="B3" s="66"/>
      <c r="C3" s="66"/>
      <c r="D3" s="66"/>
      <c r="E3" s="66"/>
      <c r="F3" s="66"/>
      <c r="G3" s="66"/>
      <c r="H3" s="66"/>
      <c r="I3" s="66"/>
      <c r="J3" s="66"/>
      <c r="K3" s="66"/>
      <c r="L3" s="66"/>
      <c r="M3" s="66"/>
      <c r="N3" s="66"/>
      <c r="O3" s="66"/>
      <c r="P3" s="66"/>
      <c r="Q3" s="66"/>
      <c r="R3" s="66"/>
      <c r="S3" s="66"/>
      <c r="T3" s="66"/>
      <c r="U3" s="66"/>
      <c r="V3" s="66"/>
      <c r="W3" s="66"/>
      <c r="X3" s="32" t="s">
        <v>9</v>
      </c>
      <c r="Y3" s="33"/>
      <c r="Z3" s="33"/>
      <c r="AA3" s="31" t="s">
        <v>25</v>
      </c>
      <c r="AB3" s="66"/>
      <c r="AC3" s="66"/>
      <c r="AD3" s="233" t="s">
        <v>27</v>
      </c>
      <c r="AE3" s="234"/>
      <c r="AF3" s="234"/>
      <c r="AG3" s="234"/>
      <c r="AH3" s="235"/>
    </row>
    <row r="4" spans="1:34">
      <c r="A4" s="68" t="s">
        <v>6</v>
      </c>
      <c r="B4" s="68"/>
      <c r="C4" s="68" t="s">
        <v>8</v>
      </c>
      <c r="D4" s="68"/>
      <c r="E4" s="195" t="s">
        <v>34</v>
      </c>
      <c r="F4" s="85"/>
      <c r="G4" s="85"/>
      <c r="H4" s="85"/>
      <c r="I4" s="85"/>
      <c r="J4" s="85"/>
      <c r="K4" s="85"/>
      <c r="L4" s="85"/>
      <c r="M4" s="85"/>
      <c r="N4" s="85"/>
      <c r="O4" s="85"/>
      <c r="P4" s="85"/>
      <c r="Q4" s="85"/>
      <c r="R4" s="86"/>
      <c r="S4" s="291" t="s">
        <v>5</v>
      </c>
      <c r="T4" s="292"/>
      <c r="U4" s="292"/>
      <c r="V4" s="293"/>
      <c r="W4" s="66"/>
      <c r="X4" s="238" t="s">
        <v>204</v>
      </c>
      <c r="Y4" s="3"/>
      <c r="Z4" s="3"/>
      <c r="AA4" s="199">
        <v>37429</v>
      </c>
      <c r="AB4" s="66"/>
      <c r="AC4" s="66"/>
      <c r="AD4" s="91" t="s">
        <v>35</v>
      </c>
      <c r="AE4" s="91" t="s">
        <v>51</v>
      </c>
      <c r="AF4" s="112" t="s">
        <v>180</v>
      </c>
      <c r="AG4" s="112" t="s">
        <v>181</v>
      </c>
      <c r="AH4" s="91" t="s">
        <v>1</v>
      </c>
    </row>
    <row r="5" spans="1:34">
      <c r="A5" s="69" t="s">
        <v>46</v>
      </c>
      <c r="B5" s="68" t="s">
        <v>43</v>
      </c>
      <c r="C5" s="69" t="s">
        <v>49</v>
      </c>
      <c r="D5" s="70" t="s">
        <v>17</v>
      </c>
      <c r="E5" s="87">
        <v>1</v>
      </c>
      <c r="F5" s="240"/>
      <c r="G5" s="179"/>
      <c r="H5" s="179"/>
      <c r="I5" s="179"/>
      <c r="J5" s="179"/>
      <c r="K5" s="179"/>
      <c r="L5" s="179"/>
      <c r="M5" s="179"/>
      <c r="N5" s="179"/>
      <c r="O5" s="179"/>
      <c r="P5" s="179"/>
      <c r="Q5" s="179"/>
      <c r="R5" s="88"/>
      <c r="S5" s="69" t="s">
        <v>2</v>
      </c>
      <c r="T5" s="69" t="s">
        <v>32</v>
      </c>
      <c r="U5" s="69" t="s">
        <v>25</v>
      </c>
      <c r="V5" s="59" t="s">
        <v>104</v>
      </c>
      <c r="W5" s="66"/>
      <c r="X5" s="238" t="s">
        <v>205</v>
      </c>
      <c r="Y5" s="3"/>
      <c r="Z5" s="3"/>
      <c r="AA5" s="199">
        <v>37429</v>
      </c>
      <c r="AB5" s="66"/>
      <c r="AC5" s="66"/>
      <c r="AD5" s="236" t="s">
        <v>52</v>
      </c>
      <c r="AE5" s="236" t="s">
        <v>52</v>
      </c>
      <c r="AF5" s="72" t="s">
        <v>52</v>
      </c>
      <c r="AG5" s="72" t="s">
        <v>52</v>
      </c>
      <c r="AH5" s="236" t="s">
        <v>53</v>
      </c>
    </row>
    <row r="6" spans="1:34">
      <c r="A6" s="69">
        <v>1</v>
      </c>
      <c r="B6" s="68" t="str">
        <f>DenStatus!C5</f>
        <v>Scout Oath</v>
      </c>
      <c r="C6" s="69">
        <v>1</v>
      </c>
      <c r="D6" s="240">
        <v>1</v>
      </c>
      <c r="E6" s="7"/>
      <c r="F6" s="240"/>
      <c r="G6" s="179"/>
      <c r="H6" s="179"/>
      <c r="I6" s="179"/>
      <c r="J6" s="179"/>
      <c r="K6" s="179"/>
      <c r="L6" s="179"/>
      <c r="M6" s="179"/>
      <c r="N6" s="179"/>
      <c r="O6" s="179"/>
      <c r="P6" s="179"/>
      <c r="Q6" s="179"/>
      <c r="R6" s="88"/>
      <c r="S6" s="69">
        <f t="shared" ref="S6:S12" si="0">COUNTA(E6:R6)</f>
        <v>0</v>
      </c>
      <c r="T6" s="69">
        <f>IF(SUM(AD6:AG6)&gt;=AH6,1,0)</f>
        <v>0</v>
      </c>
      <c r="U6" s="199"/>
      <c r="V6" s="199"/>
      <c r="W6" s="66"/>
      <c r="X6" s="2"/>
      <c r="Y6" s="3"/>
      <c r="Z6" s="3"/>
      <c r="AA6" s="199"/>
      <c r="AB6" s="66"/>
      <c r="AC6" s="66"/>
      <c r="AD6" s="225">
        <f t="shared" ref="AD6:AD12" si="1">IF(S6&gt;=C6,1,0)</f>
        <v>0</v>
      </c>
      <c r="AE6" s="225"/>
      <c r="AF6" s="225"/>
      <c r="AG6" s="225"/>
      <c r="AH6" s="225">
        <v>1</v>
      </c>
    </row>
    <row r="7" spans="1:34">
      <c r="A7" s="69">
        <f t="shared" ref="A7:A12" si="2">A6+1</f>
        <v>2</v>
      </c>
      <c r="B7" s="68" t="str">
        <f>DenStatus!C6</f>
        <v>Scout Law</v>
      </c>
      <c r="C7" s="69">
        <v>1</v>
      </c>
      <c r="D7" s="240">
        <v>1</v>
      </c>
      <c r="E7" s="7"/>
      <c r="F7" s="240"/>
      <c r="G7" s="179"/>
      <c r="H7" s="179"/>
      <c r="I7" s="179"/>
      <c r="J7" s="115"/>
      <c r="K7" s="179"/>
      <c r="L7" s="179"/>
      <c r="M7" s="179"/>
      <c r="N7" s="179"/>
      <c r="O7" s="179"/>
      <c r="P7" s="179"/>
      <c r="Q7" s="179"/>
      <c r="R7" s="88"/>
      <c r="S7" s="69">
        <f t="shared" si="0"/>
        <v>0</v>
      </c>
      <c r="T7" s="69">
        <f t="shared" ref="T7:T12" si="3">IF(SUM(AD7:AG7)&gt;=AH7,1,0)</f>
        <v>0</v>
      </c>
      <c r="U7" s="199"/>
      <c r="V7" s="199"/>
      <c r="W7" s="66"/>
      <c r="X7" s="2"/>
      <c r="Y7" s="3"/>
      <c r="Z7" s="3"/>
      <c r="AA7" s="199"/>
      <c r="AB7" s="66"/>
      <c r="AC7" s="66"/>
      <c r="AD7" s="225">
        <f t="shared" si="1"/>
        <v>0</v>
      </c>
      <c r="AE7" s="225"/>
      <c r="AF7" s="225"/>
      <c r="AG7" s="225"/>
      <c r="AH7" s="225">
        <v>1</v>
      </c>
    </row>
    <row r="8" spans="1:34">
      <c r="A8" s="69">
        <f t="shared" si="2"/>
        <v>3</v>
      </c>
      <c r="B8" s="68" t="str">
        <f>DenStatus!C7</f>
        <v>Cub Scout Sign</v>
      </c>
      <c r="C8" s="69">
        <v>1</v>
      </c>
      <c r="D8" s="240">
        <v>1</v>
      </c>
      <c r="E8" s="7"/>
      <c r="F8" s="240"/>
      <c r="G8" s="179"/>
      <c r="H8" s="179"/>
      <c r="I8" s="179"/>
      <c r="J8" s="179"/>
      <c r="K8" s="179"/>
      <c r="L8" s="179"/>
      <c r="M8" s="179"/>
      <c r="N8" s="179"/>
      <c r="O8" s="179"/>
      <c r="P8" s="179"/>
      <c r="Q8" s="179"/>
      <c r="R8" s="88"/>
      <c r="S8" s="69">
        <f t="shared" si="0"/>
        <v>0</v>
      </c>
      <c r="T8" s="69">
        <f t="shared" si="3"/>
        <v>0</v>
      </c>
      <c r="U8" s="199"/>
      <c r="V8" s="199"/>
      <c r="W8" s="66"/>
      <c r="X8" s="2"/>
      <c r="Y8" s="3"/>
      <c r="Z8" s="3"/>
      <c r="AA8" s="199"/>
      <c r="AB8" s="66"/>
      <c r="AC8" s="66"/>
      <c r="AD8" s="225">
        <f t="shared" si="1"/>
        <v>0</v>
      </c>
      <c r="AE8" s="225"/>
      <c r="AF8" s="225"/>
      <c r="AG8" s="225"/>
      <c r="AH8" s="225">
        <v>1</v>
      </c>
    </row>
    <row r="9" spans="1:34">
      <c r="A9" s="69">
        <f t="shared" si="2"/>
        <v>4</v>
      </c>
      <c r="B9" s="68" t="str">
        <f>DenStatus!C8</f>
        <v>Cub Scout Handshake</v>
      </c>
      <c r="C9" s="69">
        <v>1</v>
      </c>
      <c r="D9" s="240">
        <v>1</v>
      </c>
      <c r="E9" s="7"/>
      <c r="F9" s="240"/>
      <c r="G9" s="179"/>
      <c r="H9" s="179"/>
      <c r="I9" s="179"/>
      <c r="J9" s="179"/>
      <c r="K9" s="179"/>
      <c r="L9" s="179"/>
      <c r="M9" s="179"/>
      <c r="N9" s="179"/>
      <c r="O9" s="179"/>
      <c r="P9" s="179"/>
      <c r="Q9" s="179"/>
      <c r="R9" s="88"/>
      <c r="S9" s="69">
        <f t="shared" si="0"/>
        <v>0</v>
      </c>
      <c r="T9" s="69">
        <f t="shared" si="3"/>
        <v>0</v>
      </c>
      <c r="U9" s="199"/>
      <c r="V9" s="199"/>
      <c r="W9" s="66"/>
      <c r="X9" s="2"/>
      <c r="Y9" s="3"/>
      <c r="Z9" s="3"/>
      <c r="AA9" s="199"/>
      <c r="AB9" s="66"/>
      <c r="AC9" s="66"/>
      <c r="AD9" s="225">
        <f t="shared" si="1"/>
        <v>0</v>
      </c>
      <c r="AE9" s="225"/>
      <c r="AF9" s="225"/>
      <c r="AG9" s="225"/>
      <c r="AH9" s="225">
        <v>1</v>
      </c>
    </row>
    <row r="10" spans="1:34">
      <c r="A10" s="69">
        <f t="shared" si="2"/>
        <v>5</v>
      </c>
      <c r="B10" s="68" t="str">
        <f>DenStatus!C9</f>
        <v>Cub Scout Motto</v>
      </c>
      <c r="C10" s="69">
        <v>1</v>
      </c>
      <c r="D10" s="240">
        <v>1</v>
      </c>
      <c r="E10" s="7"/>
      <c r="F10" s="240"/>
      <c r="G10" s="179"/>
      <c r="H10" s="179"/>
      <c r="I10" s="179"/>
      <c r="J10" s="179"/>
      <c r="K10" s="179"/>
      <c r="L10" s="179"/>
      <c r="M10" s="179"/>
      <c r="N10" s="179"/>
      <c r="O10" s="179"/>
      <c r="P10" s="179"/>
      <c r="Q10" s="179"/>
      <c r="R10" s="88"/>
      <c r="S10" s="69">
        <f t="shared" si="0"/>
        <v>0</v>
      </c>
      <c r="T10" s="69">
        <f t="shared" si="3"/>
        <v>0</v>
      </c>
      <c r="U10" s="199"/>
      <c r="V10" s="199"/>
      <c r="W10" s="66"/>
      <c r="X10" s="2"/>
      <c r="Y10" s="3"/>
      <c r="Z10" s="3"/>
      <c r="AA10" s="199"/>
      <c r="AB10" s="66"/>
      <c r="AC10" s="66"/>
      <c r="AD10" s="225">
        <f t="shared" si="1"/>
        <v>0</v>
      </c>
      <c r="AE10" s="225"/>
      <c r="AF10" s="225"/>
      <c r="AG10" s="225"/>
      <c r="AH10" s="225">
        <v>1</v>
      </c>
    </row>
    <row r="11" spans="1:34">
      <c r="A11" s="69">
        <f t="shared" si="2"/>
        <v>6</v>
      </c>
      <c r="B11" s="68" t="str">
        <f>DenStatus!C10</f>
        <v>Cub Scout Salute</v>
      </c>
      <c r="C11" s="69">
        <v>1</v>
      </c>
      <c r="D11" s="240">
        <v>1</v>
      </c>
      <c r="E11" s="7"/>
      <c r="F11" s="240"/>
      <c r="G11" s="179"/>
      <c r="H11" s="179"/>
      <c r="I11" s="179"/>
      <c r="J11" s="179"/>
      <c r="K11" s="179"/>
      <c r="L11" s="179"/>
      <c r="M11" s="179"/>
      <c r="N11" s="179"/>
      <c r="O11" s="179"/>
      <c r="P11" s="179"/>
      <c r="Q11" s="179"/>
      <c r="R11" s="88"/>
      <c r="S11" s="69">
        <f t="shared" si="0"/>
        <v>0</v>
      </c>
      <c r="T11" s="69">
        <f t="shared" si="3"/>
        <v>0</v>
      </c>
      <c r="U11" s="199"/>
      <c r="V11" s="199"/>
      <c r="W11" s="66"/>
      <c r="X11" s="2"/>
      <c r="Y11" s="3"/>
      <c r="Z11" s="3"/>
      <c r="AA11" s="199"/>
      <c r="AB11" s="66"/>
      <c r="AC11" s="66"/>
      <c r="AD11" s="225">
        <f t="shared" si="1"/>
        <v>0</v>
      </c>
      <c r="AE11" s="225"/>
      <c r="AF11" s="225"/>
      <c r="AG11" s="225"/>
      <c r="AH11" s="225">
        <v>1</v>
      </c>
    </row>
    <row r="12" spans="1:34" ht="13.5" thickBot="1">
      <c r="A12" s="69">
        <f t="shared" si="2"/>
        <v>7</v>
      </c>
      <c r="B12" s="68" t="str">
        <f>DenStatus!C11</f>
        <v>Child Protection</v>
      </c>
      <c r="C12" s="69">
        <v>1</v>
      </c>
      <c r="D12" s="240">
        <v>1</v>
      </c>
      <c r="E12" s="8"/>
      <c r="F12" s="192"/>
      <c r="G12" s="193"/>
      <c r="H12" s="193"/>
      <c r="I12" s="193"/>
      <c r="J12" s="193"/>
      <c r="K12" s="193"/>
      <c r="L12" s="193"/>
      <c r="M12" s="193"/>
      <c r="N12" s="193"/>
      <c r="O12" s="193"/>
      <c r="P12" s="193"/>
      <c r="Q12" s="193"/>
      <c r="R12" s="194"/>
      <c r="S12" s="69">
        <f t="shared" si="0"/>
        <v>0</v>
      </c>
      <c r="T12" s="69">
        <f t="shared" si="3"/>
        <v>0</v>
      </c>
      <c r="U12" s="199"/>
      <c r="V12" s="199"/>
      <c r="W12" s="66"/>
      <c r="X12" s="2"/>
      <c r="Y12" s="3"/>
      <c r="Z12" s="3"/>
      <c r="AA12" s="199"/>
      <c r="AB12" s="66"/>
      <c r="AC12" s="66"/>
      <c r="AD12" s="225">
        <f t="shared" si="1"/>
        <v>0</v>
      </c>
      <c r="AE12" s="225"/>
      <c r="AF12" s="225"/>
      <c r="AG12" s="225"/>
      <c r="AH12" s="225">
        <v>1</v>
      </c>
    </row>
    <row r="13" spans="1:34" ht="13.5" thickTop="1">
      <c r="A13" s="218"/>
      <c r="B13" s="72" t="s">
        <v>89</v>
      </c>
      <c r="C13" s="73">
        <f>IF(SUM(T6:T12)&gt;=7,"X",0)</f>
        <v>0</v>
      </c>
      <c r="D13" s="227" t="s">
        <v>212</v>
      </c>
      <c r="E13" s="76"/>
      <c r="F13" s="75"/>
      <c r="G13" s="75"/>
      <c r="H13" s="75"/>
      <c r="I13" s="75"/>
      <c r="J13" s="75"/>
      <c r="K13" s="75"/>
      <c r="L13" s="75"/>
      <c r="M13" s="75"/>
      <c r="N13" s="75"/>
      <c r="O13" s="75"/>
      <c r="P13" s="75"/>
      <c r="Q13" s="75"/>
      <c r="R13" s="75"/>
      <c r="S13" s="75"/>
      <c r="T13" s="75"/>
      <c r="U13" s="200"/>
      <c r="V13" s="89"/>
      <c r="W13" s="66"/>
      <c r="X13" s="2"/>
      <c r="Y13" s="3"/>
      <c r="Z13" s="3"/>
      <c r="AA13" s="199"/>
      <c r="AB13" s="66"/>
      <c r="AC13" s="66"/>
      <c r="AD13" s="66"/>
      <c r="AE13" s="66"/>
      <c r="AF13" s="66"/>
      <c r="AG13" s="66"/>
      <c r="AH13" s="66"/>
    </row>
    <row r="14" spans="1:34">
      <c r="A14" s="66"/>
      <c r="B14" s="66"/>
      <c r="C14" s="66"/>
      <c r="D14" s="66"/>
      <c r="E14" s="66"/>
      <c r="F14" s="66"/>
      <c r="G14" s="66"/>
      <c r="H14" s="66"/>
      <c r="I14" s="66"/>
      <c r="J14" s="66"/>
      <c r="K14" s="66"/>
      <c r="L14" s="66"/>
      <c r="M14" s="66"/>
      <c r="N14" s="66"/>
      <c r="O14" s="66"/>
      <c r="P14" s="66"/>
      <c r="Q14" s="66"/>
      <c r="R14" s="66"/>
      <c r="S14" s="66"/>
      <c r="T14" s="66"/>
      <c r="U14" s="66"/>
      <c r="V14" s="66"/>
      <c r="W14" s="66"/>
      <c r="X14" s="2"/>
      <c r="Y14" s="3"/>
      <c r="Z14" s="3"/>
      <c r="AA14" s="199"/>
      <c r="AB14" s="66"/>
      <c r="AC14" s="66"/>
      <c r="AD14" s="237" t="s">
        <v>82</v>
      </c>
      <c r="AE14" s="232"/>
      <c r="AF14" s="232"/>
      <c r="AG14" s="232"/>
      <c r="AH14" s="218"/>
    </row>
    <row r="15" spans="1:34">
      <c r="A15" s="74" t="s">
        <v>84</v>
      </c>
      <c r="B15" s="66"/>
      <c r="C15" s="66"/>
      <c r="D15" s="66"/>
      <c r="E15" s="66"/>
      <c r="F15" s="66"/>
      <c r="G15" s="66"/>
      <c r="H15" s="66"/>
      <c r="I15" s="66"/>
      <c r="J15" s="66"/>
      <c r="K15" s="66"/>
      <c r="L15" s="66"/>
      <c r="M15" s="66"/>
      <c r="N15" s="66"/>
      <c r="O15" s="66"/>
      <c r="P15" s="66"/>
      <c r="Q15" s="66"/>
      <c r="R15" s="66"/>
      <c r="S15" s="66"/>
      <c r="T15" s="66"/>
      <c r="U15" s="66"/>
      <c r="V15" s="66"/>
      <c r="W15" s="66"/>
      <c r="X15" s="2"/>
      <c r="Y15" s="3"/>
      <c r="Z15" s="3"/>
      <c r="AA15" s="199"/>
      <c r="AB15" s="66"/>
      <c r="AC15" s="66"/>
      <c r="AD15" s="233" t="s">
        <v>27</v>
      </c>
      <c r="AE15" s="234"/>
      <c r="AF15" s="234"/>
      <c r="AG15" s="234"/>
      <c r="AH15" s="235"/>
    </row>
    <row r="16" spans="1:34">
      <c r="A16" s="58" t="s">
        <v>77</v>
      </c>
      <c r="B16" s="68"/>
      <c r="C16" s="68" t="s">
        <v>8</v>
      </c>
      <c r="D16" s="68"/>
      <c r="E16" s="221" t="s">
        <v>34</v>
      </c>
      <c r="F16" s="85"/>
      <c r="G16" s="85"/>
      <c r="H16" s="85"/>
      <c r="I16" s="85"/>
      <c r="J16" s="85"/>
      <c r="K16" s="85"/>
      <c r="L16" s="85"/>
      <c r="M16" s="85"/>
      <c r="N16" s="85"/>
      <c r="O16" s="85"/>
      <c r="P16" s="85"/>
      <c r="Q16" s="85"/>
      <c r="R16" s="86"/>
      <c r="S16" s="294" t="s">
        <v>80</v>
      </c>
      <c r="T16" s="292"/>
      <c r="U16" s="292"/>
      <c r="V16" s="293"/>
      <c r="W16" s="66"/>
      <c r="X16" s="2"/>
      <c r="Y16" s="3"/>
      <c r="Z16" s="3"/>
      <c r="AA16" s="199"/>
      <c r="AB16" s="66"/>
      <c r="AC16" s="66"/>
      <c r="AD16" s="91" t="s">
        <v>35</v>
      </c>
      <c r="AE16" s="91" t="s">
        <v>51</v>
      </c>
      <c r="AF16" s="112" t="s">
        <v>180</v>
      </c>
      <c r="AG16" s="112" t="s">
        <v>181</v>
      </c>
      <c r="AH16" s="91" t="s">
        <v>1</v>
      </c>
    </row>
    <row r="17" spans="1:35">
      <c r="A17" s="69" t="s">
        <v>46</v>
      </c>
      <c r="B17" s="68" t="s">
        <v>43</v>
      </c>
      <c r="C17" s="69" t="s">
        <v>49</v>
      </c>
      <c r="D17" s="69" t="s">
        <v>17</v>
      </c>
      <c r="E17" s="240"/>
      <c r="F17" s="179"/>
      <c r="G17" s="179"/>
      <c r="H17" s="179"/>
      <c r="I17" s="179"/>
      <c r="J17" s="179"/>
      <c r="K17" s="179"/>
      <c r="L17" s="179"/>
      <c r="M17" s="179"/>
      <c r="N17" s="179"/>
      <c r="O17" s="179"/>
      <c r="P17" s="179"/>
      <c r="Q17" s="179"/>
      <c r="R17" s="88"/>
      <c r="S17" s="73" t="s">
        <v>2</v>
      </c>
      <c r="T17" s="73" t="s">
        <v>32</v>
      </c>
      <c r="U17" s="73" t="s">
        <v>25</v>
      </c>
      <c r="V17" s="59" t="s">
        <v>104</v>
      </c>
      <c r="W17" s="66"/>
      <c r="X17" s="2"/>
      <c r="Y17" s="3"/>
      <c r="Z17" s="3"/>
      <c r="AA17" s="199"/>
      <c r="AB17" s="66"/>
      <c r="AC17" s="66"/>
      <c r="AD17" s="236" t="s">
        <v>52</v>
      </c>
      <c r="AE17" s="236" t="s">
        <v>52</v>
      </c>
      <c r="AF17" s="72" t="s">
        <v>52</v>
      </c>
      <c r="AG17" s="72" t="s">
        <v>52</v>
      </c>
      <c r="AH17" s="236" t="s">
        <v>53</v>
      </c>
    </row>
    <row r="18" spans="1:35">
      <c r="A18" s="258">
        <v>1</v>
      </c>
      <c r="B18" s="296" t="str">
        <f>DenStatus!C15</f>
        <v>Call of the Wild</v>
      </c>
      <c r="C18" s="258">
        <v>8</v>
      </c>
      <c r="D18" s="258">
        <v>12</v>
      </c>
      <c r="E18" s="60" t="s">
        <v>166</v>
      </c>
      <c r="F18" s="60" t="s">
        <v>167</v>
      </c>
      <c r="G18" s="60" t="s">
        <v>174</v>
      </c>
      <c r="H18" s="60" t="s">
        <v>175</v>
      </c>
      <c r="I18" s="87">
        <v>2</v>
      </c>
      <c r="J18" s="60" t="s">
        <v>162</v>
      </c>
      <c r="K18" s="60" t="s">
        <v>163</v>
      </c>
      <c r="L18" s="60" t="s">
        <v>177</v>
      </c>
      <c r="M18" s="92" t="s">
        <v>164</v>
      </c>
      <c r="N18" s="92" t="s">
        <v>165</v>
      </c>
      <c r="O18" s="92">
        <v>5</v>
      </c>
      <c r="P18" s="92">
        <v>6</v>
      </c>
      <c r="Q18" s="181"/>
      <c r="R18" s="182"/>
      <c r="S18" s="258">
        <f>COUNTA(E19:R19)</f>
        <v>0</v>
      </c>
      <c r="T18" s="258">
        <f>IF(SUM(AD18:AG19)&gt;=AH18,1,0)</f>
        <v>0</v>
      </c>
      <c r="U18" s="277"/>
      <c r="V18" s="277"/>
      <c r="W18" s="66"/>
      <c r="X18" s="2"/>
      <c r="Y18" s="3"/>
      <c r="Z18" s="3"/>
      <c r="AA18" s="199"/>
      <c r="AB18" s="66"/>
      <c r="AC18" s="66"/>
      <c r="AD18" s="258">
        <f>IF(COUNTA(E19:H19)&gt;=1,1,0)</f>
        <v>0</v>
      </c>
      <c r="AE18" s="256">
        <f>IF(COUNTA(I19:N19)&gt;=6,1,0)</f>
        <v>0</v>
      </c>
      <c r="AF18" s="256">
        <f>IF(COUNTA(O19:P19)&gt;=1,1,0)</f>
        <v>0</v>
      </c>
      <c r="AG18" s="256"/>
      <c r="AH18" s="258">
        <v>3</v>
      </c>
    </row>
    <row r="19" spans="1:35" ht="13.5" thickBot="1">
      <c r="A19" s="295"/>
      <c r="B19" s="297"/>
      <c r="C19" s="295"/>
      <c r="D19" s="303"/>
      <c r="E19" s="196"/>
      <c r="F19" s="196"/>
      <c r="G19" s="196"/>
      <c r="H19" s="196"/>
      <c r="I19" s="196"/>
      <c r="J19" s="196"/>
      <c r="K19" s="196"/>
      <c r="L19" s="196"/>
      <c r="M19" s="196"/>
      <c r="N19" s="196"/>
      <c r="O19" s="196"/>
      <c r="P19" s="196"/>
      <c r="Q19" s="78"/>
      <c r="R19" s="202"/>
      <c r="S19" s="299"/>
      <c r="T19" s="303"/>
      <c r="U19" s="270"/>
      <c r="V19" s="270"/>
      <c r="W19" s="66"/>
      <c r="X19" s="2"/>
      <c r="Y19" s="3"/>
      <c r="Z19" s="3"/>
      <c r="AA19" s="199"/>
      <c r="AB19" s="66"/>
      <c r="AC19" s="66"/>
      <c r="AD19" s="257"/>
      <c r="AE19" s="257"/>
      <c r="AF19" s="257"/>
      <c r="AG19" s="257"/>
      <c r="AH19" s="257"/>
    </row>
    <row r="20" spans="1:35">
      <c r="A20" s="259">
        <f>A18+1</f>
        <v>2</v>
      </c>
      <c r="B20" s="298" t="str">
        <f>DenStatus!C16</f>
        <v>Council Fire</v>
      </c>
      <c r="C20" s="259">
        <v>3</v>
      </c>
      <c r="D20" s="259">
        <v>7</v>
      </c>
      <c r="E20" s="203">
        <v>1</v>
      </c>
      <c r="F20" s="203">
        <v>2</v>
      </c>
      <c r="G20" s="204">
        <v>3</v>
      </c>
      <c r="H20" s="204">
        <v>4</v>
      </c>
      <c r="I20" s="204">
        <v>5</v>
      </c>
      <c r="J20" s="204">
        <v>6</v>
      </c>
      <c r="K20" s="203">
        <v>7</v>
      </c>
      <c r="L20" s="206"/>
      <c r="M20" s="206"/>
      <c r="N20" s="206"/>
      <c r="O20" s="206"/>
      <c r="P20" s="206"/>
      <c r="Q20" s="206"/>
      <c r="R20" s="207"/>
      <c r="S20" s="259">
        <f>COUNTA(E21:R21)</f>
        <v>0</v>
      </c>
      <c r="T20" s="259">
        <f>IF(SUM(AD20:AG21)&gt;=AH20,1,0)</f>
        <v>0</v>
      </c>
      <c r="U20" s="272"/>
      <c r="V20" s="272"/>
      <c r="W20" s="66"/>
      <c r="X20" s="2"/>
      <c r="Y20" s="3"/>
      <c r="Z20" s="3"/>
      <c r="AA20" s="199"/>
      <c r="AB20" s="66"/>
      <c r="AC20" s="66"/>
      <c r="AD20" s="259">
        <f>IF(COUNTA(E21:F21)&gt;=2,1,0)</f>
        <v>0</v>
      </c>
      <c r="AE20" s="256">
        <f>IF(COUNTA(G21:K21)&gt;=1,1,0)</f>
        <v>0</v>
      </c>
      <c r="AF20" s="256"/>
      <c r="AG20" s="256"/>
      <c r="AH20" s="259">
        <v>2</v>
      </c>
    </row>
    <row r="21" spans="1:35" ht="13.5" thickBot="1">
      <c r="A21" s="257"/>
      <c r="B21" s="290"/>
      <c r="C21" s="276"/>
      <c r="D21" s="257"/>
      <c r="E21" s="208"/>
      <c r="F21" s="208"/>
      <c r="G21" s="208"/>
      <c r="H21" s="208"/>
      <c r="I21" s="208"/>
      <c r="J21" s="208"/>
      <c r="K21" s="208"/>
      <c r="L21" s="210"/>
      <c r="M21" s="210"/>
      <c r="N21" s="210"/>
      <c r="O21" s="210"/>
      <c r="P21" s="210"/>
      <c r="Q21" s="210"/>
      <c r="R21" s="211"/>
      <c r="S21" s="276"/>
      <c r="T21" s="304"/>
      <c r="U21" s="273"/>
      <c r="V21" s="273"/>
      <c r="W21" s="66"/>
      <c r="X21" s="2"/>
      <c r="Y21" s="3"/>
      <c r="Z21" s="3"/>
      <c r="AA21" s="199"/>
      <c r="AB21" s="66"/>
      <c r="AC21" s="66"/>
      <c r="AD21" s="257"/>
      <c r="AE21" s="257"/>
      <c r="AF21" s="257"/>
      <c r="AG21" s="257"/>
      <c r="AH21" s="257"/>
    </row>
    <row r="22" spans="1:35">
      <c r="A22" s="259">
        <f>A20+1</f>
        <v>3</v>
      </c>
      <c r="B22" s="298" t="str">
        <f>DenStatus!C17</f>
        <v>Duty to God Footsteps</v>
      </c>
      <c r="C22" s="259">
        <v>3</v>
      </c>
      <c r="D22" s="259">
        <v>6</v>
      </c>
      <c r="E22" s="204">
        <v>1</v>
      </c>
      <c r="F22" s="204">
        <v>2</v>
      </c>
      <c r="G22" s="204">
        <v>3</v>
      </c>
      <c r="H22" s="204">
        <v>4</v>
      </c>
      <c r="I22" s="204">
        <v>5</v>
      </c>
      <c r="J22" s="204">
        <v>6</v>
      </c>
      <c r="K22" s="205"/>
      <c r="L22" s="206"/>
      <c r="M22" s="206"/>
      <c r="N22" s="206"/>
      <c r="O22" s="206"/>
      <c r="P22" s="206"/>
      <c r="Q22" s="206"/>
      <c r="R22" s="207"/>
      <c r="S22" s="259">
        <f>COUNTA(E23:R23)</f>
        <v>0</v>
      </c>
      <c r="T22" s="259">
        <f>IF(SUM(AD22:AG23)&gt;=AH22,1,0)</f>
        <v>0</v>
      </c>
      <c r="U22" s="272"/>
      <c r="V22" s="272"/>
      <c r="W22" s="66"/>
      <c r="X22" s="2"/>
      <c r="Y22" s="3"/>
      <c r="Z22" s="3"/>
      <c r="AA22" s="199"/>
      <c r="AB22" s="66"/>
      <c r="AC22" s="66"/>
      <c r="AD22" s="259">
        <f>IF(COUNTA(E23:F23)&gt;=1,1,0)</f>
        <v>0</v>
      </c>
      <c r="AE22" s="260">
        <f>IF(COUNTA(G23:J23)&gt;=2,1,0)</f>
        <v>0</v>
      </c>
      <c r="AF22" s="256"/>
      <c r="AG22" s="256"/>
      <c r="AH22" s="259">
        <v>2</v>
      </c>
    </row>
    <row r="23" spans="1:35" ht="13.5" thickBot="1">
      <c r="A23" s="257"/>
      <c r="B23" s="299"/>
      <c r="C23" s="276"/>
      <c r="D23" s="257"/>
      <c r="E23" s="208"/>
      <c r="F23" s="208"/>
      <c r="G23" s="208"/>
      <c r="H23" s="208"/>
      <c r="I23" s="208"/>
      <c r="J23" s="208"/>
      <c r="K23" s="212"/>
      <c r="L23" s="213"/>
      <c r="M23" s="213"/>
      <c r="N23" s="213"/>
      <c r="O23" s="213"/>
      <c r="P23" s="213"/>
      <c r="Q23" s="213"/>
      <c r="R23" s="214"/>
      <c r="S23" s="276"/>
      <c r="T23" s="304"/>
      <c r="U23" s="273"/>
      <c r="V23" s="273"/>
      <c r="W23" s="66"/>
      <c r="X23" s="2"/>
      <c r="Y23" s="3"/>
      <c r="Z23" s="3"/>
      <c r="AA23" s="199"/>
      <c r="AB23" s="66"/>
      <c r="AC23" s="66"/>
      <c r="AD23" s="257"/>
      <c r="AE23" s="261"/>
      <c r="AF23" s="257"/>
      <c r="AG23" s="257"/>
      <c r="AH23" s="257"/>
      <c r="AI23" s="219"/>
    </row>
    <row r="24" spans="1:35">
      <c r="A24" s="259">
        <f>A22+1</f>
        <v>4</v>
      </c>
      <c r="B24" s="298" t="str">
        <f>DenStatus!C18</f>
        <v>Howling at the Moon</v>
      </c>
      <c r="C24" s="259">
        <v>4</v>
      </c>
      <c r="D24" s="259">
        <v>4</v>
      </c>
      <c r="E24" s="204">
        <v>1</v>
      </c>
      <c r="F24" s="204">
        <v>2</v>
      </c>
      <c r="G24" s="204">
        <v>3</v>
      </c>
      <c r="H24" s="204">
        <v>4</v>
      </c>
      <c r="I24" s="215"/>
      <c r="J24" s="216"/>
      <c r="K24" s="216"/>
      <c r="L24" s="216"/>
      <c r="M24" s="216"/>
      <c r="N24" s="216"/>
      <c r="O24" s="216"/>
      <c r="P24" s="216"/>
      <c r="Q24" s="216"/>
      <c r="R24" s="217"/>
      <c r="S24" s="259">
        <f>COUNTA(E25:R25)</f>
        <v>0</v>
      </c>
      <c r="T24" s="259">
        <f>IF(SUM(AD24:AG25)&gt;=AH24,1,0)</f>
        <v>0</v>
      </c>
      <c r="U24" s="272"/>
      <c r="V24" s="272"/>
      <c r="W24" s="66"/>
      <c r="X24" s="2"/>
      <c r="Y24" s="3"/>
      <c r="Z24" s="3"/>
      <c r="AA24" s="199"/>
      <c r="AB24" s="66"/>
      <c r="AC24" s="66"/>
      <c r="AD24" s="259">
        <f>IF(COUNTA(E25:H25)&gt;=4,1,0)</f>
        <v>0</v>
      </c>
      <c r="AE24" s="256"/>
      <c r="AF24" s="256"/>
      <c r="AG24" s="256"/>
      <c r="AH24" s="259">
        <v>1</v>
      </c>
    </row>
    <row r="25" spans="1:35" ht="13.5" thickBot="1">
      <c r="A25" s="257"/>
      <c r="B25" s="290"/>
      <c r="C25" s="276"/>
      <c r="D25" s="257"/>
      <c r="E25" s="208"/>
      <c r="F25" s="208"/>
      <c r="G25" s="208"/>
      <c r="H25" s="208"/>
      <c r="I25" s="209"/>
      <c r="J25" s="210"/>
      <c r="K25" s="210"/>
      <c r="L25" s="210"/>
      <c r="M25" s="210"/>
      <c r="N25" s="210"/>
      <c r="O25" s="210"/>
      <c r="P25" s="210"/>
      <c r="Q25" s="210"/>
      <c r="R25" s="211"/>
      <c r="S25" s="276"/>
      <c r="T25" s="304"/>
      <c r="U25" s="273"/>
      <c r="V25" s="273"/>
      <c r="W25" s="66"/>
      <c r="X25" s="2"/>
      <c r="Y25" s="3"/>
      <c r="Z25" s="3"/>
      <c r="AA25" s="199"/>
      <c r="AB25" s="66"/>
      <c r="AC25" s="66"/>
      <c r="AD25" s="257"/>
      <c r="AE25" s="257"/>
      <c r="AF25" s="257"/>
      <c r="AG25" s="257"/>
      <c r="AH25" s="257"/>
    </row>
    <row r="26" spans="1:35">
      <c r="A26" s="259">
        <f>A24+1</f>
        <v>5</v>
      </c>
      <c r="B26" s="298" t="str">
        <f>DenStatus!C19</f>
        <v>Paws on the Path</v>
      </c>
      <c r="C26" s="259">
        <v>5</v>
      </c>
      <c r="D26" s="259">
        <v>7</v>
      </c>
      <c r="E26" s="203">
        <v>1</v>
      </c>
      <c r="F26" s="203">
        <v>2</v>
      </c>
      <c r="G26" s="203">
        <v>3</v>
      </c>
      <c r="H26" s="203">
        <v>4</v>
      </c>
      <c r="I26" s="203">
        <v>5</v>
      </c>
      <c r="J26" s="203">
        <v>6</v>
      </c>
      <c r="K26" s="203">
        <v>7</v>
      </c>
      <c r="L26" s="205"/>
      <c r="M26" s="206"/>
      <c r="N26" s="206"/>
      <c r="O26" s="206"/>
      <c r="P26" s="206"/>
      <c r="Q26" s="206"/>
      <c r="R26" s="207"/>
      <c r="S26" s="259">
        <f>COUNTA(E27:R27)</f>
        <v>0</v>
      </c>
      <c r="T26" s="259">
        <f>IF(SUM(AD26:AG27)&gt;=AH26,1,0)</f>
        <v>0</v>
      </c>
      <c r="U26" s="272"/>
      <c r="V26" s="272"/>
      <c r="W26" s="66"/>
      <c r="X26" s="2"/>
      <c r="Y26" s="3"/>
      <c r="Z26" s="3"/>
      <c r="AA26" s="199"/>
      <c r="AB26" s="66"/>
      <c r="AC26" s="66"/>
      <c r="AD26" s="259">
        <f>IF(COUNTA(E27:I27)&gt;=5,1,0)</f>
        <v>0</v>
      </c>
      <c r="AE26" s="256"/>
      <c r="AF26" s="256"/>
      <c r="AG26" s="256"/>
      <c r="AH26" s="259">
        <v>1</v>
      </c>
    </row>
    <row r="27" spans="1:35" ht="13.5" thickBot="1">
      <c r="A27" s="257"/>
      <c r="B27" s="290"/>
      <c r="C27" s="276"/>
      <c r="D27" s="257"/>
      <c r="E27" s="208"/>
      <c r="F27" s="208"/>
      <c r="G27" s="208"/>
      <c r="H27" s="208"/>
      <c r="I27" s="208"/>
      <c r="J27" s="208"/>
      <c r="K27" s="208"/>
      <c r="L27" s="209"/>
      <c r="M27" s="213"/>
      <c r="N27" s="210"/>
      <c r="O27" s="210"/>
      <c r="P27" s="210"/>
      <c r="Q27" s="210"/>
      <c r="R27" s="214"/>
      <c r="S27" s="276"/>
      <c r="T27" s="304"/>
      <c r="U27" s="273"/>
      <c r="V27" s="273"/>
      <c r="W27" s="66"/>
      <c r="X27" s="2"/>
      <c r="Y27" s="3"/>
      <c r="Z27" s="3"/>
      <c r="AA27" s="199"/>
      <c r="AB27" s="66"/>
      <c r="AC27" s="66"/>
      <c r="AD27" s="257"/>
      <c r="AE27" s="257"/>
      <c r="AF27" s="257"/>
      <c r="AG27" s="257"/>
      <c r="AH27" s="257"/>
    </row>
    <row r="28" spans="1:35">
      <c r="A28" s="268">
        <f>A26+1</f>
        <v>6</v>
      </c>
      <c r="B28" s="298" t="str">
        <f>DenStatus!C20</f>
        <v>Running with the Pack</v>
      </c>
      <c r="C28" s="268">
        <v>6</v>
      </c>
      <c r="D28" s="268">
        <v>6</v>
      </c>
      <c r="E28" s="73">
        <v>1</v>
      </c>
      <c r="F28" s="94">
        <v>2</v>
      </c>
      <c r="G28" s="94">
        <v>3</v>
      </c>
      <c r="H28" s="94">
        <v>4</v>
      </c>
      <c r="I28" s="94">
        <v>5</v>
      </c>
      <c r="J28" s="94">
        <v>6</v>
      </c>
      <c r="K28" s="201"/>
      <c r="L28" s="78"/>
      <c r="M28" s="78"/>
      <c r="N28" s="78"/>
      <c r="O28" s="78"/>
      <c r="P28" s="78"/>
      <c r="Q28" s="78"/>
      <c r="R28" s="62"/>
      <c r="S28" s="268">
        <f>COUNTA(E29:R29)</f>
        <v>0</v>
      </c>
      <c r="T28" s="259">
        <f>IF(SUM(AD28:AG29)&gt;=AH28,1,0)</f>
        <v>0</v>
      </c>
      <c r="U28" s="270"/>
      <c r="V28" s="270"/>
      <c r="W28" s="66"/>
      <c r="X28" s="2"/>
      <c r="Y28" s="3"/>
      <c r="Z28" s="3"/>
      <c r="AA28" s="199"/>
      <c r="AB28" s="66"/>
      <c r="AC28" s="66"/>
      <c r="AD28" s="259">
        <f>IF(COUNTA(E29:J29)&gt;=6,1,0)</f>
        <v>0</v>
      </c>
      <c r="AE28" s="256"/>
      <c r="AF28" s="256"/>
      <c r="AG28" s="256"/>
      <c r="AH28" s="259">
        <v>1</v>
      </c>
    </row>
    <row r="29" spans="1:35" ht="13.5" thickBot="1">
      <c r="A29" s="300"/>
      <c r="B29" s="301"/>
      <c r="C29" s="282"/>
      <c r="D29" s="269"/>
      <c r="E29" s="93"/>
      <c r="F29" s="93"/>
      <c r="G29" s="93"/>
      <c r="H29" s="93"/>
      <c r="I29" s="93"/>
      <c r="J29" s="93"/>
      <c r="K29" s="183"/>
      <c r="L29" s="184"/>
      <c r="M29" s="184"/>
      <c r="N29" s="184"/>
      <c r="O29" s="184"/>
      <c r="P29" s="184"/>
      <c r="Q29" s="184"/>
      <c r="R29" s="185"/>
      <c r="S29" s="305"/>
      <c r="T29" s="302"/>
      <c r="U29" s="271"/>
      <c r="V29" s="271"/>
      <c r="W29" s="66"/>
      <c r="X29" s="2"/>
      <c r="Y29" s="3"/>
      <c r="Z29" s="3"/>
      <c r="AA29" s="199"/>
      <c r="AB29" s="66"/>
      <c r="AC29" s="66"/>
      <c r="AD29" s="257"/>
      <c r="AE29" s="257"/>
      <c r="AF29" s="257"/>
      <c r="AG29" s="257"/>
      <c r="AH29" s="257"/>
    </row>
    <row r="30" spans="1:35" ht="13.5" thickTop="1">
      <c r="A30" s="218"/>
      <c r="B30" s="72" t="s">
        <v>90</v>
      </c>
      <c r="C30" s="73">
        <f>IF(SUM(T18:T29)&gt;=6,"X",0)</f>
        <v>0</v>
      </c>
      <c r="D30" s="227" t="s">
        <v>212</v>
      </c>
      <c r="E30" s="75"/>
      <c r="F30" s="75"/>
      <c r="G30" s="75"/>
      <c r="H30" s="75"/>
      <c r="I30" s="75"/>
      <c r="J30" s="75"/>
      <c r="K30" s="75"/>
      <c r="L30" s="75"/>
      <c r="M30" s="75"/>
      <c r="N30" s="75"/>
      <c r="O30" s="75"/>
      <c r="P30" s="75"/>
      <c r="Q30" s="75"/>
      <c r="R30" s="75"/>
      <c r="S30" s="75"/>
      <c r="T30" s="75"/>
      <c r="U30" s="200"/>
      <c r="V30" s="89"/>
      <c r="W30" s="66"/>
      <c r="X30" s="6"/>
      <c r="Y30" s="3"/>
      <c r="Z30" s="3"/>
      <c r="AA30" s="199"/>
      <c r="AB30" s="66"/>
      <c r="AC30" s="66"/>
      <c r="AD30" s="66"/>
      <c r="AE30" s="66"/>
      <c r="AF30" s="66"/>
      <c r="AG30" s="66"/>
      <c r="AH30" s="66"/>
    </row>
    <row r="31" spans="1:35">
      <c r="A31" s="66"/>
      <c r="B31" s="66"/>
      <c r="C31" s="66"/>
      <c r="D31" s="66"/>
      <c r="E31" s="66"/>
      <c r="F31" s="66"/>
      <c r="G31" s="66"/>
      <c r="H31" s="66"/>
      <c r="I31" s="66"/>
      <c r="J31" s="66"/>
      <c r="K31" s="66"/>
      <c r="L31" s="66"/>
      <c r="M31" s="66"/>
      <c r="N31" s="66"/>
      <c r="O31" s="66"/>
      <c r="P31" s="66"/>
      <c r="Q31" s="66"/>
      <c r="R31" s="66"/>
      <c r="S31" s="66"/>
      <c r="T31" s="66"/>
      <c r="U31" s="66"/>
      <c r="V31" s="66"/>
      <c r="W31" s="66"/>
      <c r="X31" s="2"/>
      <c r="Y31" s="3"/>
      <c r="Z31" s="3"/>
      <c r="AA31" s="199"/>
      <c r="AB31" s="66"/>
      <c r="AC31" s="66"/>
      <c r="AD31" s="237" t="s">
        <v>83</v>
      </c>
      <c r="AE31" s="232"/>
      <c r="AF31" s="232"/>
      <c r="AG31" s="232"/>
      <c r="AH31" s="218"/>
    </row>
    <row r="32" spans="1:35">
      <c r="A32" s="74" t="s">
        <v>85</v>
      </c>
      <c r="B32" s="66"/>
      <c r="C32" s="66"/>
      <c r="D32" s="66"/>
      <c r="E32" s="66"/>
      <c r="F32" s="66"/>
      <c r="G32" s="66"/>
      <c r="H32" s="66"/>
      <c r="I32" s="66"/>
      <c r="J32" s="66"/>
      <c r="K32" s="66"/>
      <c r="L32" s="66"/>
      <c r="M32" s="66"/>
      <c r="N32" s="66"/>
      <c r="O32" s="66"/>
      <c r="P32" s="66"/>
      <c r="Q32" s="66"/>
      <c r="R32" s="66"/>
      <c r="S32" s="66"/>
      <c r="T32" s="66"/>
      <c r="U32" s="66"/>
      <c r="V32" s="66"/>
      <c r="W32" s="66"/>
      <c r="X32" s="2"/>
      <c r="Y32" s="3"/>
      <c r="Z32" s="3"/>
      <c r="AA32" s="199"/>
      <c r="AB32" s="66"/>
      <c r="AC32" s="66"/>
      <c r="AD32" s="233" t="s">
        <v>27</v>
      </c>
      <c r="AE32" s="234"/>
      <c r="AF32" s="234"/>
      <c r="AG32" s="234"/>
      <c r="AH32" s="235"/>
    </row>
    <row r="33" spans="1:34">
      <c r="A33" s="58" t="s">
        <v>78</v>
      </c>
      <c r="B33" s="68"/>
      <c r="C33" s="58" t="s">
        <v>79</v>
      </c>
      <c r="D33" s="68"/>
      <c r="E33" s="221" t="s">
        <v>34</v>
      </c>
      <c r="F33" s="85"/>
      <c r="G33" s="85"/>
      <c r="H33" s="85"/>
      <c r="I33" s="85"/>
      <c r="J33" s="85"/>
      <c r="K33" s="85"/>
      <c r="L33" s="85"/>
      <c r="M33" s="85"/>
      <c r="N33" s="85"/>
      <c r="O33" s="85"/>
      <c r="P33" s="85"/>
      <c r="Q33" s="85"/>
      <c r="R33" s="86"/>
      <c r="S33" s="294" t="s">
        <v>81</v>
      </c>
      <c r="T33" s="292"/>
      <c r="U33" s="292"/>
      <c r="V33" s="293"/>
      <c r="W33" s="66"/>
      <c r="X33" s="2"/>
      <c r="Y33" s="3"/>
      <c r="Z33" s="3"/>
      <c r="AA33" s="199"/>
      <c r="AB33" s="66"/>
      <c r="AC33" s="66"/>
      <c r="AD33" s="91" t="s">
        <v>35</v>
      </c>
      <c r="AE33" s="91" t="s">
        <v>51</v>
      </c>
      <c r="AF33" s="112" t="s">
        <v>180</v>
      </c>
      <c r="AG33" s="112" t="s">
        <v>181</v>
      </c>
      <c r="AH33" s="91" t="s">
        <v>1</v>
      </c>
    </row>
    <row r="34" spans="1:34">
      <c r="A34" s="69" t="s">
        <v>46</v>
      </c>
      <c r="B34" s="68" t="s">
        <v>43</v>
      </c>
      <c r="C34" s="69" t="s">
        <v>49</v>
      </c>
      <c r="D34" s="69" t="s">
        <v>17</v>
      </c>
      <c r="E34" s="240"/>
      <c r="F34" s="179"/>
      <c r="G34" s="179"/>
      <c r="H34" s="179"/>
      <c r="I34" s="179"/>
      <c r="J34" s="179"/>
      <c r="K34" s="179"/>
      <c r="L34" s="179"/>
      <c r="M34" s="179"/>
      <c r="N34" s="179"/>
      <c r="O34" s="179"/>
      <c r="P34" s="179"/>
      <c r="Q34" s="179"/>
      <c r="R34" s="88"/>
      <c r="S34" s="69" t="s">
        <v>2</v>
      </c>
      <c r="T34" s="69" t="s">
        <v>32</v>
      </c>
      <c r="U34" s="69" t="s">
        <v>25</v>
      </c>
      <c r="V34" s="59" t="s">
        <v>104</v>
      </c>
      <c r="W34" s="66"/>
      <c r="X34" s="2"/>
      <c r="Y34" s="3"/>
      <c r="Z34" s="3"/>
      <c r="AA34" s="199"/>
      <c r="AB34" s="66"/>
      <c r="AC34" s="66"/>
      <c r="AD34" s="236" t="s">
        <v>52</v>
      </c>
      <c r="AE34" s="236" t="s">
        <v>52</v>
      </c>
      <c r="AF34" s="72" t="s">
        <v>52</v>
      </c>
      <c r="AG34" s="72" t="s">
        <v>52</v>
      </c>
      <c r="AH34" s="236" t="s">
        <v>53</v>
      </c>
    </row>
    <row r="35" spans="1:34" ht="13.5" thickBot="1">
      <c r="A35" s="258">
        <v>1</v>
      </c>
      <c r="B35" s="289" t="str">
        <f>DenStatus!C24</f>
        <v>Adventures in Coins</v>
      </c>
      <c r="C35" s="285">
        <v>5</v>
      </c>
      <c r="D35" s="285">
        <v>7</v>
      </c>
      <c r="E35" s="69">
        <v>1</v>
      </c>
      <c r="F35" s="69">
        <v>2</v>
      </c>
      <c r="G35" s="69">
        <v>3</v>
      </c>
      <c r="H35" s="69">
        <v>4</v>
      </c>
      <c r="I35" s="69">
        <v>5</v>
      </c>
      <c r="J35" s="69">
        <v>6</v>
      </c>
      <c r="K35" s="69">
        <v>7</v>
      </c>
      <c r="L35" s="180"/>
      <c r="M35" s="181"/>
      <c r="N35" s="181"/>
      <c r="O35" s="181"/>
      <c r="P35" s="181"/>
      <c r="Q35" s="181"/>
      <c r="R35" s="182"/>
      <c r="S35" s="258">
        <f>COUNTA(E36:R36)</f>
        <v>0</v>
      </c>
      <c r="T35" s="258">
        <f>IF(SUM(AD35:AG36)&gt;=AH35,1,0)</f>
        <v>0</v>
      </c>
      <c r="U35" s="277"/>
      <c r="V35" s="279"/>
      <c r="W35" s="66"/>
      <c r="X35" s="2"/>
      <c r="Y35" s="3"/>
      <c r="Z35" s="3"/>
      <c r="AA35" s="199"/>
      <c r="AB35" s="66"/>
      <c r="AC35" s="66"/>
      <c r="AD35" s="264">
        <f>IF(COUNTA(E36:H36)&gt;=4,1,0)</f>
        <v>0</v>
      </c>
      <c r="AE35" s="267">
        <f>IF(COUNTA(I36:K36)&gt;=1,1,0)</f>
        <v>0</v>
      </c>
      <c r="AF35" s="267"/>
      <c r="AG35" s="267"/>
      <c r="AH35" s="264">
        <v>2</v>
      </c>
    </row>
    <row r="36" spans="1:34" ht="13.5" thickBot="1">
      <c r="A36" s="276"/>
      <c r="B36" s="290"/>
      <c r="C36" s="257"/>
      <c r="D36" s="257"/>
      <c r="E36" s="208"/>
      <c r="F36" s="208"/>
      <c r="G36" s="208"/>
      <c r="H36" s="208"/>
      <c r="I36" s="208"/>
      <c r="J36" s="208"/>
      <c r="K36" s="208"/>
      <c r="L36" s="209"/>
      <c r="M36" s="210"/>
      <c r="N36" s="213"/>
      <c r="O36" s="213"/>
      <c r="P36" s="213"/>
      <c r="Q36" s="210"/>
      <c r="R36" s="211"/>
      <c r="S36" s="276"/>
      <c r="T36" s="276"/>
      <c r="U36" s="278"/>
      <c r="V36" s="280"/>
      <c r="W36" s="66"/>
      <c r="X36" s="2"/>
      <c r="Y36" s="3"/>
      <c r="Z36" s="3"/>
      <c r="AA36" s="199"/>
      <c r="AB36" s="66"/>
      <c r="AC36" s="66"/>
      <c r="AD36" s="263"/>
      <c r="AE36" s="263"/>
      <c r="AF36" s="263"/>
      <c r="AG36" s="263"/>
      <c r="AH36" s="263"/>
    </row>
    <row r="37" spans="1:34" ht="13.5" thickBot="1">
      <c r="A37" s="259">
        <f>A35+1</f>
        <v>2</v>
      </c>
      <c r="B37" s="287" t="str">
        <f>DenStatus!C25</f>
        <v>Air of the Wolf</v>
      </c>
      <c r="C37" s="260">
        <v>4</v>
      </c>
      <c r="D37" s="260">
        <v>9</v>
      </c>
      <c r="E37" s="204" t="s">
        <v>166</v>
      </c>
      <c r="F37" s="204" t="s">
        <v>167</v>
      </c>
      <c r="G37" s="204" t="s">
        <v>174</v>
      </c>
      <c r="H37" s="204" t="s">
        <v>175</v>
      </c>
      <c r="I37" s="204" t="s">
        <v>168</v>
      </c>
      <c r="J37" s="204" t="s">
        <v>169</v>
      </c>
      <c r="K37" s="204" t="s">
        <v>170</v>
      </c>
      <c r="L37" s="204" t="s">
        <v>171</v>
      </c>
      <c r="M37" s="204" t="s">
        <v>179</v>
      </c>
      <c r="N37" s="215"/>
      <c r="O37" s="216"/>
      <c r="P37" s="216"/>
      <c r="Q37" s="206"/>
      <c r="R37" s="207"/>
      <c r="S37" s="259">
        <f>COUNTA(E38:R38)</f>
        <v>0</v>
      </c>
      <c r="T37" s="259">
        <f>IF(SUM(AD37:AG38)&gt;=AH37,1,0)</f>
        <v>0</v>
      </c>
      <c r="U37" s="272"/>
      <c r="V37" s="272"/>
      <c r="W37" s="66"/>
      <c r="X37" s="2"/>
      <c r="Y37" s="3"/>
      <c r="Z37" s="3"/>
      <c r="AA37" s="199"/>
      <c r="AB37" s="66"/>
      <c r="AC37" s="66"/>
      <c r="AD37" s="265">
        <f>IF(COUNTA(E38:H38)&gt;=2,1,0)</f>
        <v>0</v>
      </c>
      <c r="AE37" s="262">
        <f>IF(COUNTA(I38:M38)&gt;=2,1,0)</f>
        <v>0</v>
      </c>
      <c r="AF37" s="262"/>
      <c r="AG37" s="262"/>
      <c r="AH37" s="265">
        <v>2</v>
      </c>
    </row>
    <row r="38" spans="1:34" ht="13.5" thickBot="1">
      <c r="A38" s="276"/>
      <c r="B38" s="288"/>
      <c r="C38" s="276"/>
      <c r="D38" s="276"/>
      <c r="E38" s="208"/>
      <c r="F38" s="208"/>
      <c r="G38" s="208"/>
      <c r="H38" s="208"/>
      <c r="I38" s="208"/>
      <c r="J38" s="208"/>
      <c r="K38" s="208"/>
      <c r="L38" s="208"/>
      <c r="M38" s="208"/>
      <c r="N38" s="209"/>
      <c r="O38" s="210"/>
      <c r="P38" s="210"/>
      <c r="Q38" s="210"/>
      <c r="R38" s="211"/>
      <c r="S38" s="276"/>
      <c r="T38" s="276"/>
      <c r="U38" s="273"/>
      <c r="V38" s="273"/>
      <c r="W38" s="66"/>
      <c r="X38" s="2"/>
      <c r="Y38" s="3"/>
      <c r="Z38" s="3"/>
      <c r="AA38" s="199"/>
      <c r="AB38" s="66"/>
      <c r="AC38" s="66"/>
      <c r="AD38" s="263"/>
      <c r="AE38" s="263"/>
      <c r="AF38" s="263"/>
      <c r="AG38" s="263"/>
      <c r="AH38" s="263"/>
    </row>
    <row r="39" spans="1:34" ht="13.5" thickBot="1">
      <c r="A39" s="259">
        <f>A37+1</f>
        <v>3</v>
      </c>
      <c r="B39" s="287" t="str">
        <f>DenStatus!C26</f>
        <v>Code of the Wolf</v>
      </c>
      <c r="C39" s="260">
        <v>5</v>
      </c>
      <c r="D39" s="260">
        <v>14</v>
      </c>
      <c r="E39" s="204" t="s">
        <v>166</v>
      </c>
      <c r="F39" s="204" t="s">
        <v>167</v>
      </c>
      <c r="G39" s="204" t="s">
        <v>174</v>
      </c>
      <c r="H39" s="204" t="s">
        <v>175</v>
      </c>
      <c r="I39" s="204" t="s">
        <v>176</v>
      </c>
      <c r="J39" s="204" t="s">
        <v>168</v>
      </c>
      <c r="K39" s="204" t="s">
        <v>169</v>
      </c>
      <c r="L39" s="204" t="s">
        <v>170</v>
      </c>
      <c r="M39" s="204" t="s">
        <v>162</v>
      </c>
      <c r="N39" s="204" t="s">
        <v>163</v>
      </c>
      <c r="O39" s="204" t="s">
        <v>177</v>
      </c>
      <c r="P39" s="204" t="s">
        <v>164</v>
      </c>
      <c r="Q39" s="204" t="s">
        <v>165</v>
      </c>
      <c r="R39" s="204" t="s">
        <v>178</v>
      </c>
      <c r="S39" s="259">
        <f>COUNTA(E40:R40)</f>
        <v>0</v>
      </c>
      <c r="T39" s="259">
        <f>IF(SUM(AD39:AG40)&gt;=AH39,1,0)</f>
        <v>0</v>
      </c>
      <c r="U39" s="272"/>
      <c r="V39" s="272"/>
      <c r="W39" s="66"/>
      <c r="X39" s="2"/>
      <c r="Y39" s="3"/>
      <c r="Z39" s="3"/>
      <c r="AA39" s="199"/>
      <c r="AB39" s="66"/>
      <c r="AC39" s="66"/>
      <c r="AD39" s="265">
        <f>IF(COUNTA(E40:I40)&gt;=2,1,0)</f>
        <v>0</v>
      </c>
      <c r="AE39" s="265">
        <f>IF(COUNTA(J40:L40)&gt;=1,1,0)</f>
        <v>0</v>
      </c>
      <c r="AF39" s="265">
        <f>IF(COUNTA(M40:O40)&gt;=1,1,0)</f>
        <v>0</v>
      </c>
      <c r="AG39" s="265">
        <f>IF(COUNTA(P40:R40)&gt;=1,1,0)</f>
        <v>0</v>
      </c>
      <c r="AH39" s="265">
        <v>4</v>
      </c>
    </row>
    <row r="40" spans="1:34" ht="13.5" thickBot="1">
      <c r="A40" s="276"/>
      <c r="B40" s="288"/>
      <c r="C40" s="276"/>
      <c r="D40" s="276"/>
      <c r="E40" s="208"/>
      <c r="F40" s="208"/>
      <c r="G40" s="208"/>
      <c r="H40" s="208"/>
      <c r="I40" s="208"/>
      <c r="J40" s="208"/>
      <c r="K40" s="208"/>
      <c r="L40" s="208"/>
      <c r="M40" s="208"/>
      <c r="N40" s="208"/>
      <c r="O40" s="208"/>
      <c r="P40" s="208"/>
      <c r="Q40" s="208"/>
      <c r="R40" s="208"/>
      <c r="S40" s="276"/>
      <c r="T40" s="276"/>
      <c r="U40" s="273"/>
      <c r="V40" s="273"/>
      <c r="W40" s="66"/>
      <c r="X40" s="2"/>
      <c r="Y40" s="3"/>
      <c r="Z40" s="3"/>
      <c r="AA40" s="199"/>
      <c r="AB40" s="66"/>
      <c r="AC40" s="66"/>
      <c r="AD40" s="263"/>
      <c r="AE40" s="263"/>
      <c r="AF40" s="263"/>
      <c r="AG40" s="263"/>
      <c r="AH40" s="263"/>
    </row>
    <row r="41" spans="1:34" ht="13.5" thickBot="1">
      <c r="A41" s="259">
        <f>A39+1</f>
        <v>4</v>
      </c>
      <c r="B41" s="287" t="str">
        <f>DenStatus!C27</f>
        <v>Collections &amp; Hobbies</v>
      </c>
      <c r="C41" s="260">
        <v>4</v>
      </c>
      <c r="D41" s="260">
        <v>6</v>
      </c>
      <c r="E41" s="204">
        <v>1</v>
      </c>
      <c r="F41" s="204">
        <v>2</v>
      </c>
      <c r="G41" s="204" t="s">
        <v>162</v>
      </c>
      <c r="H41" s="204" t="s">
        <v>163</v>
      </c>
      <c r="I41" s="204" t="s">
        <v>164</v>
      </c>
      <c r="J41" s="204" t="s">
        <v>165</v>
      </c>
      <c r="K41" s="205"/>
      <c r="L41" s="206"/>
      <c r="M41" s="206"/>
      <c r="N41" s="206"/>
      <c r="O41" s="206"/>
      <c r="P41" s="206"/>
      <c r="Q41" s="206"/>
      <c r="R41" s="207"/>
      <c r="S41" s="259">
        <f>COUNTA(E42:R42)</f>
        <v>0</v>
      </c>
      <c r="T41" s="259">
        <f>IF(SUM(AD41:AG42)&gt;=AH41,1,0)</f>
        <v>0</v>
      </c>
      <c r="U41" s="272"/>
      <c r="V41" s="272"/>
      <c r="W41" s="66"/>
      <c r="X41" s="2"/>
      <c r="Y41" s="3"/>
      <c r="Z41" s="3"/>
      <c r="AA41" s="199"/>
      <c r="AB41" s="66"/>
      <c r="AC41" s="66"/>
      <c r="AD41" s="265">
        <f>IF(COUNTA(E42:F42)&gt;=2,1,0)</f>
        <v>0</v>
      </c>
      <c r="AE41" s="262">
        <f>IF(COUNTA(G42:H42)&gt;=1,1,0)</f>
        <v>0</v>
      </c>
      <c r="AF41" s="262">
        <f>IF(COUNTA(I42:J42)&gt;=1,1,0)</f>
        <v>0</v>
      </c>
      <c r="AG41" s="262"/>
      <c r="AH41" s="265">
        <v>3</v>
      </c>
    </row>
    <row r="42" spans="1:34" ht="13.5" thickBot="1">
      <c r="A42" s="276"/>
      <c r="B42" s="288"/>
      <c r="C42" s="276"/>
      <c r="D42" s="276"/>
      <c r="E42" s="208"/>
      <c r="F42" s="208"/>
      <c r="G42" s="208"/>
      <c r="H42" s="208"/>
      <c r="I42" s="208"/>
      <c r="J42" s="208"/>
      <c r="K42" s="209"/>
      <c r="L42" s="210"/>
      <c r="M42" s="210"/>
      <c r="N42" s="210"/>
      <c r="O42" s="210"/>
      <c r="P42" s="210"/>
      <c r="Q42" s="210"/>
      <c r="R42" s="211"/>
      <c r="S42" s="276"/>
      <c r="T42" s="276"/>
      <c r="U42" s="273"/>
      <c r="V42" s="273"/>
      <c r="W42" s="66"/>
      <c r="X42" s="2"/>
      <c r="Y42" s="3"/>
      <c r="Z42" s="3"/>
      <c r="AA42" s="199"/>
      <c r="AB42" s="66"/>
      <c r="AC42" s="66"/>
      <c r="AD42" s="263"/>
      <c r="AE42" s="263"/>
      <c r="AF42" s="263"/>
      <c r="AG42" s="263"/>
      <c r="AH42" s="263"/>
    </row>
    <row r="43" spans="1:34" ht="13.5" thickBot="1">
      <c r="A43" s="259">
        <f>A41+1</f>
        <v>5</v>
      </c>
      <c r="B43" s="287" t="str">
        <f>DenStatus!C28</f>
        <v>Cubs Who Care</v>
      </c>
      <c r="C43" s="286" t="s">
        <v>210</v>
      </c>
      <c r="D43" s="260">
        <v>13</v>
      </c>
      <c r="E43" s="203">
        <v>1</v>
      </c>
      <c r="F43" s="204">
        <v>2</v>
      </c>
      <c r="G43" s="204">
        <v>3</v>
      </c>
      <c r="H43" s="204" t="s">
        <v>164</v>
      </c>
      <c r="I43" s="204" t="s">
        <v>165</v>
      </c>
      <c r="J43" s="204" t="s">
        <v>178</v>
      </c>
      <c r="K43" s="204" t="s">
        <v>207</v>
      </c>
      <c r="L43" s="204" t="s">
        <v>208</v>
      </c>
      <c r="M43" s="204" t="s">
        <v>209</v>
      </c>
      <c r="N43" s="204">
        <v>5</v>
      </c>
      <c r="O43" s="204">
        <v>6</v>
      </c>
      <c r="P43" s="204">
        <v>7</v>
      </c>
      <c r="Q43" s="204">
        <v>8</v>
      </c>
      <c r="R43" s="207"/>
      <c r="S43" s="259">
        <f>COUNTA(E44:R44)</f>
        <v>0</v>
      </c>
      <c r="T43" s="259">
        <f>IF(SUM(AD43:AG44)&gt;=AH43,1,0)</f>
        <v>0</v>
      </c>
      <c r="U43" s="272"/>
      <c r="V43" s="272"/>
      <c r="W43" s="66"/>
      <c r="X43" s="2"/>
      <c r="Y43" s="3"/>
      <c r="Z43" s="3"/>
      <c r="AA43" s="199"/>
      <c r="AB43" s="66"/>
      <c r="AC43" s="66"/>
      <c r="AD43" s="265">
        <f>COUNTA(E44:G44)</f>
        <v>0</v>
      </c>
      <c r="AE43" s="265">
        <f>IF(COUNTA(H44:M44)&gt;=3,1,0)</f>
        <v>0</v>
      </c>
      <c r="AF43" s="262">
        <f>COUNTA(N44:Q44)</f>
        <v>0</v>
      </c>
      <c r="AG43" s="262"/>
      <c r="AH43" s="265">
        <v>4</v>
      </c>
    </row>
    <row r="44" spans="1:34" ht="13.5" thickBot="1">
      <c r="A44" s="276"/>
      <c r="B44" s="288"/>
      <c r="C44" s="276"/>
      <c r="D44" s="276"/>
      <c r="E44" s="208"/>
      <c r="F44" s="208"/>
      <c r="G44" s="208"/>
      <c r="H44" s="208"/>
      <c r="I44" s="208"/>
      <c r="J44" s="208"/>
      <c r="K44" s="208"/>
      <c r="L44" s="208"/>
      <c r="M44" s="208"/>
      <c r="N44" s="208"/>
      <c r="O44" s="208"/>
      <c r="P44" s="208"/>
      <c r="Q44" s="208"/>
      <c r="R44" s="211"/>
      <c r="S44" s="276"/>
      <c r="T44" s="276"/>
      <c r="U44" s="273"/>
      <c r="V44" s="273"/>
      <c r="W44" s="66"/>
      <c r="X44" s="2"/>
      <c r="Y44" s="3"/>
      <c r="Z44" s="3"/>
      <c r="AA44" s="199"/>
      <c r="AB44" s="66"/>
      <c r="AC44" s="66"/>
      <c r="AD44" s="263"/>
      <c r="AE44" s="263"/>
      <c r="AF44" s="263"/>
      <c r="AG44" s="263"/>
      <c r="AH44" s="263"/>
    </row>
    <row r="45" spans="1:34" ht="13.5" thickBot="1">
      <c r="A45" s="259">
        <f>A43+1</f>
        <v>6</v>
      </c>
      <c r="B45" s="287" t="str">
        <f>DenStatus!C29</f>
        <v>Digging in the Past</v>
      </c>
      <c r="C45" s="260">
        <v>4</v>
      </c>
      <c r="D45" s="260">
        <v>5</v>
      </c>
      <c r="E45" s="204">
        <v>1</v>
      </c>
      <c r="F45" s="204">
        <v>2</v>
      </c>
      <c r="G45" s="204" t="s">
        <v>162</v>
      </c>
      <c r="H45" s="204" t="s">
        <v>163</v>
      </c>
      <c r="I45" s="204">
        <v>4</v>
      </c>
      <c r="J45" s="205"/>
      <c r="K45" s="206"/>
      <c r="L45" s="206"/>
      <c r="M45" s="206"/>
      <c r="N45" s="206"/>
      <c r="O45" s="206"/>
      <c r="P45" s="206"/>
      <c r="Q45" s="206"/>
      <c r="R45" s="207"/>
      <c r="S45" s="259">
        <f>COUNTA(E46:R46)</f>
        <v>0</v>
      </c>
      <c r="T45" s="259">
        <f>IF(SUM(AD45:AG46)&gt;=AH45,1,0)</f>
        <v>0</v>
      </c>
      <c r="U45" s="274"/>
      <c r="V45" s="274"/>
      <c r="W45" s="66"/>
      <c r="X45" s="2"/>
      <c r="Y45" s="3"/>
      <c r="Z45" s="3"/>
      <c r="AA45" s="199"/>
      <c r="AB45" s="66"/>
      <c r="AC45" s="66"/>
      <c r="AD45" s="265">
        <f>IF(COUNTA(E46:F46)&gt;=2,1,0)</f>
        <v>0</v>
      </c>
      <c r="AE45" s="262">
        <f>IF(COUNTA(G46:H46)&gt;=1,1,0)</f>
        <v>0</v>
      </c>
      <c r="AF45" s="266">
        <f>IF(COUNTA(I46)&gt;=1,1,0)</f>
        <v>0</v>
      </c>
      <c r="AG45" s="262"/>
      <c r="AH45" s="265">
        <v>3</v>
      </c>
    </row>
    <row r="46" spans="1:34" ht="13.5" thickBot="1">
      <c r="A46" s="276"/>
      <c r="B46" s="288"/>
      <c r="C46" s="276"/>
      <c r="D46" s="276"/>
      <c r="E46" s="208"/>
      <c r="F46" s="208"/>
      <c r="G46" s="208"/>
      <c r="H46" s="208"/>
      <c r="I46" s="208"/>
      <c r="J46" s="209"/>
      <c r="K46" s="210"/>
      <c r="L46" s="210"/>
      <c r="M46" s="210"/>
      <c r="N46" s="210"/>
      <c r="O46" s="210"/>
      <c r="P46" s="210"/>
      <c r="Q46" s="210"/>
      <c r="R46" s="211"/>
      <c r="S46" s="276"/>
      <c r="T46" s="276"/>
      <c r="U46" s="273"/>
      <c r="V46" s="273"/>
      <c r="W46" s="66"/>
      <c r="X46" s="2"/>
      <c r="Y46" s="3"/>
      <c r="Z46" s="3"/>
      <c r="AA46" s="199"/>
      <c r="AB46" s="66"/>
      <c r="AC46" s="66"/>
      <c r="AD46" s="263"/>
      <c r="AE46" s="263"/>
      <c r="AF46" s="263"/>
      <c r="AG46" s="263"/>
      <c r="AH46" s="263"/>
    </row>
    <row r="47" spans="1:34" ht="13.5" thickBot="1">
      <c r="A47" s="259">
        <f>A45+1</f>
        <v>7</v>
      </c>
      <c r="B47" s="287" t="str">
        <f>DenStatus!C30</f>
        <v>Finding Your Way</v>
      </c>
      <c r="C47" s="260">
        <v>6</v>
      </c>
      <c r="D47" s="260">
        <v>6</v>
      </c>
      <c r="E47" s="204" t="s">
        <v>166</v>
      </c>
      <c r="F47" s="204" t="s">
        <v>167</v>
      </c>
      <c r="G47" s="204" t="s">
        <v>168</v>
      </c>
      <c r="H47" s="204" t="s">
        <v>169</v>
      </c>
      <c r="I47" s="204">
        <v>3</v>
      </c>
      <c r="J47" s="203">
        <v>4</v>
      </c>
      <c r="K47" s="205"/>
      <c r="L47" s="206"/>
      <c r="M47" s="206"/>
      <c r="N47" s="206"/>
      <c r="O47" s="206"/>
      <c r="P47" s="206"/>
      <c r="Q47" s="206"/>
      <c r="R47" s="207"/>
      <c r="S47" s="259">
        <f>COUNTA(E48:R48)</f>
        <v>0</v>
      </c>
      <c r="T47" s="259">
        <f>IF(SUM(AD47:AG48)&gt;=AH47,1,0)</f>
        <v>0</v>
      </c>
      <c r="U47" s="272"/>
      <c r="V47" s="272"/>
      <c r="W47" s="66"/>
      <c r="X47" s="2"/>
      <c r="Y47" s="3"/>
      <c r="Z47" s="3"/>
      <c r="AA47" s="199"/>
      <c r="AB47" s="66"/>
      <c r="AC47" s="66"/>
      <c r="AD47" s="265">
        <f>IF(COUNTA(E48:J48)&gt;=6,1,0)</f>
        <v>0</v>
      </c>
      <c r="AE47" s="262"/>
      <c r="AF47" s="262"/>
      <c r="AG47" s="262"/>
      <c r="AH47" s="265">
        <v>1</v>
      </c>
    </row>
    <row r="48" spans="1:34" ht="13.5" thickBot="1">
      <c r="A48" s="276"/>
      <c r="B48" s="288"/>
      <c r="C48" s="276"/>
      <c r="D48" s="276"/>
      <c r="E48" s="208"/>
      <c r="F48" s="208"/>
      <c r="G48" s="208"/>
      <c r="H48" s="208"/>
      <c r="I48" s="208"/>
      <c r="J48" s="208"/>
      <c r="K48" s="209"/>
      <c r="L48" s="210"/>
      <c r="M48" s="210"/>
      <c r="N48" s="210"/>
      <c r="O48" s="210"/>
      <c r="P48" s="210"/>
      <c r="Q48" s="210"/>
      <c r="R48" s="211"/>
      <c r="S48" s="276"/>
      <c r="T48" s="276"/>
      <c r="U48" s="273"/>
      <c r="V48" s="273"/>
      <c r="W48" s="66"/>
      <c r="X48" s="2"/>
      <c r="Y48" s="3"/>
      <c r="Z48" s="3"/>
      <c r="AA48" s="199"/>
      <c r="AB48" s="66"/>
      <c r="AC48" s="66"/>
      <c r="AD48" s="263"/>
      <c r="AE48" s="263"/>
      <c r="AF48" s="263"/>
      <c r="AG48" s="263"/>
      <c r="AH48" s="263"/>
    </row>
    <row r="49" spans="1:34" ht="13.5" thickBot="1">
      <c r="A49" s="259">
        <f>A47+1</f>
        <v>8</v>
      </c>
      <c r="B49" s="287" t="str">
        <f>DenStatus!C31</f>
        <v>Germs Alive!</v>
      </c>
      <c r="C49" s="260">
        <v>5</v>
      </c>
      <c r="D49" s="260">
        <v>6</v>
      </c>
      <c r="E49" s="203">
        <v>1</v>
      </c>
      <c r="F49" s="203">
        <v>2</v>
      </c>
      <c r="G49" s="203">
        <v>3</v>
      </c>
      <c r="H49" s="203">
        <v>4</v>
      </c>
      <c r="I49" s="203">
        <v>5</v>
      </c>
      <c r="J49" s="203">
        <v>6</v>
      </c>
      <c r="K49" s="205"/>
      <c r="L49" s="206"/>
      <c r="M49" s="206"/>
      <c r="N49" s="206"/>
      <c r="O49" s="206"/>
      <c r="P49" s="206"/>
      <c r="Q49" s="206"/>
      <c r="R49" s="207"/>
      <c r="S49" s="259">
        <f>COUNTA(E50:R50)</f>
        <v>0</v>
      </c>
      <c r="T49" s="259">
        <f>IF(SUM(AD49:AG50)&gt;=AH49,1,0)</f>
        <v>0</v>
      </c>
      <c r="U49" s="272"/>
      <c r="V49" s="272"/>
      <c r="W49" s="66"/>
      <c r="X49" s="2"/>
      <c r="Y49" s="3"/>
      <c r="Z49" s="3"/>
      <c r="AA49" s="199"/>
      <c r="AB49" s="66"/>
      <c r="AC49" s="66"/>
      <c r="AD49" s="265">
        <f>IF(COUNTA(E50:J50)&gt;=5,1,0)</f>
        <v>0</v>
      </c>
      <c r="AE49" s="262"/>
      <c r="AF49" s="262"/>
      <c r="AG49" s="262"/>
      <c r="AH49" s="265">
        <v>1</v>
      </c>
    </row>
    <row r="50" spans="1:34" ht="13.5" thickBot="1">
      <c r="A50" s="276"/>
      <c r="B50" s="288"/>
      <c r="C50" s="276"/>
      <c r="D50" s="276"/>
      <c r="E50" s="208"/>
      <c r="F50" s="208"/>
      <c r="G50" s="208"/>
      <c r="H50" s="208"/>
      <c r="I50" s="208"/>
      <c r="J50" s="208"/>
      <c r="K50" s="209"/>
      <c r="L50" s="210"/>
      <c r="M50" s="210"/>
      <c r="N50" s="210"/>
      <c r="O50" s="210"/>
      <c r="P50" s="210"/>
      <c r="Q50" s="210"/>
      <c r="R50" s="211"/>
      <c r="S50" s="276"/>
      <c r="T50" s="276"/>
      <c r="U50" s="273"/>
      <c r="V50" s="273"/>
      <c r="W50" s="66"/>
      <c r="X50" s="2"/>
      <c r="Y50" s="3"/>
      <c r="Z50" s="3"/>
      <c r="AA50" s="199"/>
      <c r="AB50" s="66"/>
      <c r="AC50" s="66"/>
      <c r="AD50" s="263"/>
      <c r="AE50" s="263"/>
      <c r="AF50" s="263"/>
      <c r="AG50" s="263"/>
      <c r="AH50" s="263"/>
    </row>
    <row r="51" spans="1:34" ht="13.5" thickBot="1">
      <c r="A51" s="259">
        <f>A49+1</f>
        <v>9</v>
      </c>
      <c r="B51" s="287" t="str">
        <f>DenStatus!C32</f>
        <v>Grow Something</v>
      </c>
      <c r="C51" s="260">
        <v>4</v>
      </c>
      <c r="D51" s="260">
        <v>6</v>
      </c>
      <c r="E51" s="203">
        <v>1</v>
      </c>
      <c r="F51" s="203">
        <v>2</v>
      </c>
      <c r="G51" s="203">
        <v>3</v>
      </c>
      <c r="H51" s="204" t="s">
        <v>164</v>
      </c>
      <c r="I51" s="204" t="s">
        <v>165</v>
      </c>
      <c r="J51" s="204" t="s">
        <v>178</v>
      </c>
      <c r="K51" s="205"/>
      <c r="L51" s="206"/>
      <c r="M51" s="206"/>
      <c r="N51" s="206"/>
      <c r="O51" s="206"/>
      <c r="P51" s="206"/>
      <c r="Q51" s="206"/>
      <c r="R51" s="207"/>
      <c r="S51" s="259">
        <f>COUNTA(E52:R52)</f>
        <v>0</v>
      </c>
      <c r="T51" s="259">
        <f>IF(SUM(AD51:AG52)&gt;=AH51,1,0)</f>
        <v>0</v>
      </c>
      <c r="U51" s="272"/>
      <c r="V51" s="272"/>
      <c r="W51" s="66"/>
      <c r="X51" s="2"/>
      <c r="Y51" s="3"/>
      <c r="Z51" s="3"/>
      <c r="AA51" s="199"/>
      <c r="AB51" s="66"/>
      <c r="AC51" s="66"/>
      <c r="AD51" s="265">
        <f>IF(COUNTA(E52:G52)&gt;=3,1,0)</f>
        <v>0</v>
      </c>
      <c r="AE51" s="275">
        <f>IF(COUNTA(H52:J52)&gt;=1,1,0)</f>
        <v>0</v>
      </c>
      <c r="AF51" s="262"/>
      <c r="AG51" s="262"/>
      <c r="AH51" s="265">
        <v>2</v>
      </c>
    </row>
    <row r="52" spans="1:34" ht="13.5" thickBot="1">
      <c r="A52" s="276"/>
      <c r="B52" s="288"/>
      <c r="C52" s="276"/>
      <c r="D52" s="276"/>
      <c r="E52" s="208"/>
      <c r="F52" s="208"/>
      <c r="G52" s="208"/>
      <c r="H52" s="208"/>
      <c r="I52" s="208"/>
      <c r="J52" s="208"/>
      <c r="K52" s="209"/>
      <c r="L52" s="210"/>
      <c r="M52" s="210"/>
      <c r="N52" s="210"/>
      <c r="O52" s="210"/>
      <c r="P52" s="210"/>
      <c r="Q52" s="210"/>
      <c r="R52" s="211"/>
      <c r="S52" s="276"/>
      <c r="T52" s="276"/>
      <c r="U52" s="273"/>
      <c r="V52" s="273"/>
      <c r="W52" s="66"/>
      <c r="X52" s="2"/>
      <c r="Y52" s="3"/>
      <c r="Z52" s="3"/>
      <c r="AA52" s="199"/>
      <c r="AB52" s="66"/>
      <c r="AC52" s="66"/>
      <c r="AD52" s="263"/>
      <c r="AE52" s="263"/>
      <c r="AF52" s="263"/>
      <c r="AG52" s="263"/>
      <c r="AH52" s="263"/>
    </row>
    <row r="53" spans="1:34" ht="13.5" thickBot="1">
      <c r="A53" s="259">
        <f>A51+1</f>
        <v>10</v>
      </c>
      <c r="B53" s="287" t="str">
        <f>DenStatus!C33</f>
        <v>Hometown Heroes</v>
      </c>
      <c r="C53" s="260">
        <v>4</v>
      </c>
      <c r="D53" s="260">
        <v>6</v>
      </c>
      <c r="E53" s="203">
        <v>1</v>
      </c>
      <c r="F53" s="203">
        <v>2</v>
      </c>
      <c r="G53" s="203">
        <v>3</v>
      </c>
      <c r="H53" s="204" t="s">
        <v>164</v>
      </c>
      <c r="I53" s="204" t="s">
        <v>165</v>
      </c>
      <c r="J53" s="204" t="s">
        <v>178</v>
      </c>
      <c r="K53" s="205"/>
      <c r="L53" s="206"/>
      <c r="M53" s="206"/>
      <c r="N53" s="206"/>
      <c r="O53" s="206"/>
      <c r="P53" s="206"/>
      <c r="Q53" s="206"/>
      <c r="R53" s="207"/>
      <c r="S53" s="259">
        <f>COUNTA(E54:R54)</f>
        <v>0</v>
      </c>
      <c r="T53" s="259">
        <f>IF(SUM(AD53:AG54)&gt;=AH53,1,0)</f>
        <v>0</v>
      </c>
      <c r="U53" s="272"/>
      <c r="V53" s="272"/>
      <c r="W53" s="66"/>
      <c r="X53" s="2"/>
      <c r="Y53" s="3"/>
      <c r="Z53" s="3"/>
      <c r="AA53" s="199"/>
      <c r="AB53" s="66"/>
      <c r="AC53" s="66"/>
      <c r="AD53" s="265">
        <f>IF(COUNTA(E54:G54)&gt;=3,1,0)</f>
        <v>0</v>
      </c>
      <c r="AE53" s="266">
        <f>IF(COUNTA(H54:J54)&gt;=1,1,0)</f>
        <v>0</v>
      </c>
      <c r="AF53" s="262"/>
      <c r="AG53" s="262"/>
      <c r="AH53" s="265">
        <v>2</v>
      </c>
    </row>
    <row r="54" spans="1:34" ht="13.5" thickBot="1">
      <c r="A54" s="276"/>
      <c r="B54" s="288"/>
      <c r="C54" s="276"/>
      <c r="D54" s="276"/>
      <c r="E54" s="208"/>
      <c r="F54" s="208"/>
      <c r="G54" s="208"/>
      <c r="H54" s="208"/>
      <c r="I54" s="208"/>
      <c r="J54" s="208"/>
      <c r="K54" s="209"/>
      <c r="L54" s="210"/>
      <c r="M54" s="210"/>
      <c r="N54" s="210"/>
      <c r="O54" s="210"/>
      <c r="P54" s="210"/>
      <c r="Q54" s="210"/>
      <c r="R54" s="211"/>
      <c r="S54" s="276"/>
      <c r="T54" s="276"/>
      <c r="U54" s="273"/>
      <c r="V54" s="273"/>
      <c r="W54" s="66"/>
      <c r="X54" s="2"/>
      <c r="Y54" s="3"/>
      <c r="Z54" s="3"/>
      <c r="AA54" s="199"/>
      <c r="AB54" s="66"/>
      <c r="AC54" s="66"/>
      <c r="AD54" s="263"/>
      <c r="AE54" s="263"/>
      <c r="AF54" s="263"/>
      <c r="AG54" s="263"/>
      <c r="AH54" s="263"/>
    </row>
    <row r="55" spans="1:34" ht="13.5" thickBot="1">
      <c r="A55" s="259">
        <v>11</v>
      </c>
      <c r="B55" s="287" t="str">
        <f>DenStatus!C34</f>
        <v>Motor Away</v>
      </c>
      <c r="C55" s="260">
        <v>4</v>
      </c>
      <c r="D55" s="260">
        <v>4</v>
      </c>
      <c r="E55" s="204" t="s">
        <v>166</v>
      </c>
      <c r="F55" s="204" t="s">
        <v>167</v>
      </c>
      <c r="G55" s="203">
        <v>2</v>
      </c>
      <c r="H55" s="203">
        <v>3</v>
      </c>
      <c r="I55" s="205"/>
      <c r="J55" s="206"/>
      <c r="K55" s="206"/>
      <c r="L55" s="206"/>
      <c r="M55" s="206"/>
      <c r="N55" s="206"/>
      <c r="O55" s="206"/>
      <c r="P55" s="206"/>
      <c r="Q55" s="206"/>
      <c r="R55" s="207"/>
      <c r="S55" s="259">
        <f>COUNTA(E56:R56)</f>
        <v>0</v>
      </c>
      <c r="T55" s="259">
        <f>IF(SUM(AD55:AG56)&gt;=AH55,1,0)</f>
        <v>0</v>
      </c>
      <c r="U55" s="272"/>
      <c r="V55" s="272"/>
      <c r="W55" s="66"/>
      <c r="X55" s="2"/>
      <c r="Y55" s="3"/>
      <c r="Z55" s="3"/>
      <c r="AA55" s="199"/>
      <c r="AB55" s="66"/>
      <c r="AC55" s="66"/>
      <c r="AD55" s="265">
        <f>IF(COUNTA(E56:H56)&gt;=4,1,0)</f>
        <v>0</v>
      </c>
      <c r="AE55" s="262"/>
      <c r="AF55" s="262"/>
      <c r="AG55" s="262"/>
      <c r="AH55" s="265">
        <v>1</v>
      </c>
    </row>
    <row r="56" spans="1:34" ht="13.5" thickBot="1">
      <c r="A56" s="276"/>
      <c r="B56" s="288"/>
      <c r="C56" s="276"/>
      <c r="D56" s="276"/>
      <c r="E56" s="208"/>
      <c r="F56" s="208"/>
      <c r="G56" s="208"/>
      <c r="H56" s="208"/>
      <c r="I56" s="209"/>
      <c r="J56" s="210"/>
      <c r="K56" s="210"/>
      <c r="L56" s="210"/>
      <c r="M56" s="210"/>
      <c r="N56" s="210"/>
      <c r="O56" s="210"/>
      <c r="P56" s="210"/>
      <c r="Q56" s="210"/>
      <c r="R56" s="211"/>
      <c r="S56" s="276"/>
      <c r="T56" s="276"/>
      <c r="U56" s="273"/>
      <c r="V56" s="273"/>
      <c r="W56" s="66"/>
      <c r="X56" s="2"/>
      <c r="Y56" s="3"/>
      <c r="Z56" s="3"/>
      <c r="AA56" s="199"/>
      <c r="AB56" s="66"/>
      <c r="AC56" s="66"/>
      <c r="AD56" s="263"/>
      <c r="AE56" s="263"/>
      <c r="AF56" s="263"/>
      <c r="AG56" s="263"/>
      <c r="AH56" s="263"/>
    </row>
    <row r="57" spans="1:34" ht="13.5" thickBot="1">
      <c r="A57" s="259">
        <v>12</v>
      </c>
      <c r="B57" s="287" t="str">
        <f>DenStatus!C35</f>
        <v>Paws of Skill</v>
      </c>
      <c r="C57" s="260">
        <v>4</v>
      </c>
      <c r="D57" s="260">
        <v>7</v>
      </c>
      <c r="E57" s="203">
        <v>1</v>
      </c>
      <c r="F57" s="203">
        <v>2</v>
      </c>
      <c r="G57" s="203">
        <v>3</v>
      </c>
      <c r="H57" s="203">
        <v>4</v>
      </c>
      <c r="I57" s="203">
        <v>5</v>
      </c>
      <c r="J57" s="203">
        <v>6</v>
      </c>
      <c r="K57" s="203">
        <v>7</v>
      </c>
      <c r="L57" s="205"/>
      <c r="M57" s="206"/>
      <c r="N57" s="206"/>
      <c r="O57" s="206"/>
      <c r="P57" s="206"/>
      <c r="Q57" s="206"/>
      <c r="R57" s="207"/>
      <c r="S57" s="259">
        <f>COUNTA(E58:R58)</f>
        <v>0</v>
      </c>
      <c r="T57" s="259">
        <f>IF(SUM(AD57:AG58)&gt;=AH57,1,0)</f>
        <v>0</v>
      </c>
      <c r="U57" s="272"/>
      <c r="V57" s="272"/>
      <c r="W57" s="66"/>
      <c r="X57" s="2"/>
      <c r="Y57" s="3"/>
      <c r="Z57" s="3"/>
      <c r="AA57" s="199"/>
      <c r="AB57" s="66"/>
      <c r="AC57" s="66"/>
      <c r="AD57" s="265">
        <f>IF(COUNTA(E58:H58)&gt;=4,1,0)</f>
        <v>0</v>
      </c>
      <c r="AE57" s="262"/>
      <c r="AF57" s="262"/>
      <c r="AG57" s="262"/>
      <c r="AH57" s="265">
        <v>1</v>
      </c>
    </row>
    <row r="58" spans="1:34" ht="13.5" thickBot="1">
      <c r="A58" s="276"/>
      <c r="B58" s="288"/>
      <c r="C58" s="276"/>
      <c r="D58" s="276"/>
      <c r="E58" s="208"/>
      <c r="F58" s="208"/>
      <c r="G58" s="208"/>
      <c r="H58" s="208"/>
      <c r="I58" s="208"/>
      <c r="J58" s="208"/>
      <c r="K58" s="208"/>
      <c r="L58" s="209"/>
      <c r="M58" s="210"/>
      <c r="N58" s="210"/>
      <c r="O58" s="210"/>
      <c r="P58" s="210"/>
      <c r="Q58" s="210"/>
      <c r="R58" s="211"/>
      <c r="S58" s="276"/>
      <c r="T58" s="276"/>
      <c r="U58" s="273"/>
      <c r="V58" s="273"/>
      <c r="W58" s="66"/>
      <c r="X58" s="2"/>
      <c r="Y58" s="3"/>
      <c r="Z58" s="3"/>
      <c r="AA58" s="199"/>
      <c r="AB58" s="66"/>
      <c r="AC58" s="66"/>
      <c r="AD58" s="263"/>
      <c r="AE58" s="263"/>
      <c r="AF58" s="263"/>
      <c r="AG58" s="263"/>
      <c r="AH58" s="263"/>
    </row>
    <row r="59" spans="1:34" ht="13.5" thickBot="1">
      <c r="A59" s="268">
        <v>13</v>
      </c>
      <c r="B59" s="283" t="str">
        <f>DenStatus!C36</f>
        <v>Spirit of the Water</v>
      </c>
      <c r="C59" s="281">
        <v>5</v>
      </c>
      <c r="D59" s="281">
        <v>5</v>
      </c>
      <c r="E59" s="197">
        <v>1</v>
      </c>
      <c r="F59" s="197">
        <v>2</v>
      </c>
      <c r="G59" s="197">
        <v>3</v>
      </c>
      <c r="H59" s="197">
        <v>4</v>
      </c>
      <c r="I59" s="197">
        <v>5</v>
      </c>
      <c r="J59" s="205"/>
      <c r="K59" s="78"/>
      <c r="L59" s="78"/>
      <c r="M59" s="78"/>
      <c r="N59" s="78"/>
      <c r="O59" s="78"/>
      <c r="P59" s="78"/>
      <c r="Q59" s="78"/>
      <c r="R59" s="202"/>
      <c r="S59" s="268">
        <f>COUNTA(E60:R60)</f>
        <v>0</v>
      </c>
      <c r="T59" s="268">
        <f>IF(SUM(AD59:AG60)&gt;=AH59,1,0)</f>
        <v>0</v>
      </c>
      <c r="U59" s="270"/>
      <c r="V59" s="270"/>
      <c r="W59" s="66"/>
      <c r="X59" s="2"/>
      <c r="Y59" s="3"/>
      <c r="Z59" s="3"/>
      <c r="AA59" s="199"/>
      <c r="AB59" s="66"/>
      <c r="AC59" s="66"/>
      <c r="AD59" s="265">
        <f>IF(COUNTA(E60:I60)&gt;=5,1,0)</f>
        <v>0</v>
      </c>
      <c r="AE59" s="262"/>
      <c r="AF59" s="262"/>
      <c r="AG59" s="262"/>
      <c r="AH59" s="265">
        <v>1</v>
      </c>
    </row>
    <row r="60" spans="1:34" ht="13.5" thickBot="1">
      <c r="A60" s="282"/>
      <c r="B60" s="284"/>
      <c r="C60" s="282"/>
      <c r="D60" s="269"/>
      <c r="E60" s="8"/>
      <c r="F60" s="8"/>
      <c r="G60" s="8"/>
      <c r="H60" s="8"/>
      <c r="I60" s="8"/>
      <c r="J60" s="183"/>
      <c r="K60" s="184"/>
      <c r="L60" s="184"/>
      <c r="M60" s="184"/>
      <c r="N60" s="184"/>
      <c r="O60" s="184"/>
      <c r="P60" s="184"/>
      <c r="Q60" s="184"/>
      <c r="R60" s="198"/>
      <c r="S60" s="269"/>
      <c r="T60" s="269"/>
      <c r="U60" s="271"/>
      <c r="V60" s="271"/>
      <c r="W60" s="66"/>
      <c r="X60" s="2"/>
      <c r="Y60" s="3"/>
      <c r="Z60" s="3"/>
      <c r="AA60" s="199"/>
      <c r="AB60" s="66"/>
      <c r="AC60" s="66"/>
      <c r="AD60" s="263"/>
      <c r="AE60" s="263"/>
      <c r="AF60" s="263"/>
      <c r="AG60" s="263"/>
      <c r="AH60" s="263"/>
    </row>
    <row r="61" spans="1:34" ht="13.5" thickTop="1">
      <c r="A61" s="66"/>
      <c r="B61" s="72" t="s">
        <v>91</v>
      </c>
      <c r="C61" s="73">
        <f>IF(SUM(T35:T60)&gt;=1,"X",0)</f>
        <v>0</v>
      </c>
      <c r="D61" s="227" t="s">
        <v>212</v>
      </c>
      <c r="E61" s="76"/>
      <c r="F61" s="76"/>
      <c r="G61" s="76"/>
      <c r="H61" s="76"/>
      <c r="I61" s="76"/>
      <c r="J61" s="76"/>
      <c r="K61" s="76"/>
      <c r="L61" s="76"/>
      <c r="M61" s="76"/>
      <c r="N61" s="76"/>
      <c r="O61" s="76"/>
      <c r="P61" s="76"/>
      <c r="Q61" s="76"/>
      <c r="R61" s="66"/>
      <c r="S61" s="66"/>
      <c r="T61" s="66"/>
      <c r="U61" s="200"/>
      <c r="V61" s="66"/>
      <c r="W61" s="66"/>
      <c r="X61" s="6"/>
      <c r="Y61" s="3"/>
      <c r="Z61" s="3"/>
      <c r="AA61" s="199"/>
      <c r="AB61" s="66"/>
      <c r="AC61" s="66"/>
      <c r="AD61" s="66"/>
      <c r="AE61" s="66"/>
      <c r="AF61" s="66"/>
      <c r="AG61" s="66"/>
      <c r="AH61" s="66"/>
    </row>
    <row r="62" spans="1:34">
      <c r="A62" s="66"/>
      <c r="B62" s="77"/>
      <c r="C62" s="78"/>
      <c r="D62" s="76"/>
      <c r="E62" s="76"/>
      <c r="F62" s="76"/>
      <c r="G62" s="76"/>
      <c r="H62" s="76"/>
      <c r="I62" s="76"/>
      <c r="J62" s="76"/>
      <c r="K62" s="76"/>
      <c r="L62" s="76"/>
      <c r="M62" s="76"/>
      <c r="N62" s="76"/>
      <c r="O62" s="76"/>
      <c r="P62" s="76"/>
      <c r="Q62" s="76"/>
      <c r="R62" s="66"/>
      <c r="S62" s="66"/>
      <c r="T62" s="66"/>
      <c r="U62" s="66"/>
      <c r="V62" s="66"/>
      <c r="W62" s="66"/>
      <c r="X62" s="2"/>
      <c r="Y62" s="3"/>
      <c r="Z62" s="3"/>
      <c r="AA62" s="199"/>
      <c r="AB62" s="66"/>
      <c r="AC62" s="66"/>
      <c r="AD62" s="237" t="s">
        <v>100</v>
      </c>
      <c r="AE62" s="232"/>
      <c r="AF62" s="232"/>
      <c r="AG62" s="232"/>
      <c r="AH62" s="218"/>
    </row>
    <row r="63" spans="1:34">
      <c r="A63" s="67" t="s">
        <v>107</v>
      </c>
      <c r="B63" s="66"/>
      <c r="C63" s="66"/>
      <c r="D63" s="66"/>
      <c r="E63" s="66"/>
      <c r="F63" s="66"/>
      <c r="G63" s="66"/>
      <c r="H63" s="66"/>
      <c r="I63" s="66"/>
      <c r="J63" s="66"/>
      <c r="K63" s="66"/>
      <c r="L63" s="66"/>
      <c r="M63" s="66"/>
      <c r="N63" s="66"/>
      <c r="O63" s="66"/>
      <c r="P63" s="66"/>
      <c r="Q63" s="66"/>
      <c r="R63" s="66"/>
      <c r="S63" s="66"/>
      <c r="T63" s="66"/>
      <c r="U63" s="66"/>
      <c r="V63" s="66"/>
      <c r="W63" s="66"/>
      <c r="X63" s="2"/>
      <c r="Y63" s="3"/>
      <c r="Z63" s="3"/>
      <c r="AA63" s="199"/>
      <c r="AB63" s="66"/>
      <c r="AC63" s="66"/>
      <c r="AD63" s="233" t="s">
        <v>27</v>
      </c>
      <c r="AE63" s="234"/>
      <c r="AF63" s="234"/>
      <c r="AG63" s="234"/>
      <c r="AH63" s="235"/>
    </row>
    <row r="64" spans="1:34">
      <c r="A64" s="68" t="s">
        <v>6</v>
      </c>
      <c r="B64" s="68"/>
      <c r="C64" s="68" t="s">
        <v>8</v>
      </c>
      <c r="D64" s="68"/>
      <c r="E64" s="195" t="s">
        <v>34</v>
      </c>
      <c r="F64" s="85"/>
      <c r="G64" s="85"/>
      <c r="H64" s="85"/>
      <c r="I64" s="85"/>
      <c r="J64" s="85"/>
      <c r="K64" s="85"/>
      <c r="L64" s="85"/>
      <c r="M64" s="85"/>
      <c r="N64" s="85"/>
      <c r="O64" s="85"/>
      <c r="P64" s="85"/>
      <c r="Q64" s="85"/>
      <c r="R64" s="86"/>
      <c r="S64" s="291" t="s">
        <v>5</v>
      </c>
      <c r="T64" s="292"/>
      <c r="U64" s="292"/>
      <c r="V64" s="293"/>
      <c r="W64" s="66"/>
      <c r="X64" s="2"/>
      <c r="Y64" s="3"/>
      <c r="Z64" s="3"/>
      <c r="AA64" s="199"/>
      <c r="AB64" s="66"/>
      <c r="AC64" s="66"/>
      <c r="AD64" s="91" t="s">
        <v>35</v>
      </c>
      <c r="AE64" s="91" t="s">
        <v>51</v>
      </c>
      <c r="AF64" s="112" t="s">
        <v>180</v>
      </c>
      <c r="AG64" s="112" t="s">
        <v>183</v>
      </c>
      <c r="AH64" s="91" t="s">
        <v>1</v>
      </c>
    </row>
    <row r="65" spans="1:34">
      <c r="A65" s="69" t="s">
        <v>46</v>
      </c>
      <c r="B65" s="68" t="s">
        <v>43</v>
      </c>
      <c r="C65" s="69" t="s">
        <v>49</v>
      </c>
      <c r="D65" s="70" t="s">
        <v>17</v>
      </c>
      <c r="E65" s="87">
        <v>1</v>
      </c>
      <c r="F65" s="240"/>
      <c r="G65" s="179"/>
      <c r="H65" s="179"/>
      <c r="I65" s="179"/>
      <c r="J65" s="179"/>
      <c r="K65" s="179"/>
      <c r="L65" s="179"/>
      <c r="M65" s="179"/>
      <c r="N65" s="179"/>
      <c r="O65" s="179"/>
      <c r="P65" s="179"/>
      <c r="Q65" s="179"/>
      <c r="R65" s="88"/>
      <c r="S65" s="69" t="s">
        <v>2</v>
      </c>
      <c r="T65" s="69" t="s">
        <v>32</v>
      </c>
      <c r="U65" s="69" t="s">
        <v>25</v>
      </c>
      <c r="V65" s="59" t="s">
        <v>104</v>
      </c>
      <c r="W65" s="66"/>
      <c r="X65" s="6"/>
      <c r="Y65" s="3"/>
      <c r="Z65" s="3"/>
      <c r="AA65" s="199"/>
      <c r="AB65" s="66"/>
      <c r="AC65" s="66"/>
      <c r="AD65" s="236" t="s">
        <v>52</v>
      </c>
      <c r="AE65" s="236" t="s">
        <v>52</v>
      </c>
      <c r="AF65" s="72" t="s">
        <v>52</v>
      </c>
      <c r="AG65" s="72" t="s">
        <v>52</v>
      </c>
      <c r="AH65" s="236" t="s">
        <v>53</v>
      </c>
    </row>
    <row r="66" spans="1:34">
      <c r="A66" s="69">
        <v>1</v>
      </c>
      <c r="B66" s="68" t="str">
        <f>DenStatus!C40</f>
        <v>Child Protection</v>
      </c>
      <c r="C66" s="69">
        <v>1</v>
      </c>
      <c r="D66" s="240">
        <v>1</v>
      </c>
      <c r="E66" s="7"/>
      <c r="F66" s="240"/>
      <c r="G66" s="179"/>
      <c r="H66" s="179"/>
      <c r="I66" s="179"/>
      <c r="J66" s="179"/>
      <c r="K66" s="179"/>
      <c r="L66" s="179"/>
      <c r="M66" s="179"/>
      <c r="N66" s="179"/>
      <c r="O66" s="179"/>
      <c r="P66" s="179"/>
      <c r="Q66" s="179"/>
      <c r="R66" s="88"/>
      <c r="S66" s="69">
        <f>COUNTA(E66:R66)</f>
        <v>0</v>
      </c>
      <c r="T66" s="69">
        <f>IF(SUM(AD66:AE66)&gt;=AH66,1,0)</f>
        <v>0</v>
      </c>
      <c r="U66" s="4"/>
      <c r="V66" s="4"/>
      <c r="W66" s="66"/>
      <c r="X66" s="2"/>
      <c r="Y66" s="3"/>
      <c r="Z66" s="3"/>
      <c r="AA66" s="199"/>
      <c r="AB66" s="66"/>
      <c r="AC66" s="66"/>
      <c r="AD66" s="225">
        <f>IF(S66&gt;=C66,1,0)</f>
        <v>0</v>
      </c>
      <c r="AE66" s="225"/>
      <c r="AF66" s="225"/>
      <c r="AG66" s="225"/>
      <c r="AH66" s="225">
        <v>1</v>
      </c>
    </row>
    <row r="67" spans="1:34" ht="13.5" thickBot="1">
      <c r="A67" s="69">
        <f>A66+1</f>
        <v>2</v>
      </c>
      <c r="B67" s="68" t="str">
        <f>DenStatus!C41</f>
        <v>Cyber Chip</v>
      </c>
      <c r="C67" s="69">
        <v>1</v>
      </c>
      <c r="D67" s="240">
        <v>1</v>
      </c>
      <c r="E67" s="8"/>
      <c r="F67" s="183"/>
      <c r="G67" s="184"/>
      <c r="H67" s="184"/>
      <c r="I67" s="184"/>
      <c r="J67" s="184"/>
      <c r="K67" s="184"/>
      <c r="L67" s="184"/>
      <c r="M67" s="184"/>
      <c r="N67" s="184"/>
      <c r="O67" s="184"/>
      <c r="P67" s="184"/>
      <c r="Q67" s="184"/>
      <c r="R67" s="198"/>
      <c r="S67" s="69">
        <f>COUNTA(E67:R67)</f>
        <v>0</v>
      </c>
      <c r="T67" s="69">
        <f>IF(SUM(AD67:AE67)&gt;=AH67,1,0)</f>
        <v>0</v>
      </c>
      <c r="U67" s="4"/>
      <c r="V67" s="4"/>
      <c r="W67" s="66"/>
      <c r="X67" s="2"/>
      <c r="Y67" s="3"/>
      <c r="Z67" s="3"/>
      <c r="AA67" s="199"/>
      <c r="AB67" s="66"/>
      <c r="AC67" s="66"/>
      <c r="AD67" s="225">
        <f>IF(S67&gt;=C67,1,0)</f>
        <v>0</v>
      </c>
      <c r="AE67" s="225"/>
      <c r="AF67" s="225"/>
      <c r="AG67" s="225"/>
      <c r="AH67" s="225">
        <v>1</v>
      </c>
    </row>
    <row r="68" spans="1:34" ht="13.5" thickTop="1">
      <c r="A68" s="218"/>
      <c r="B68" s="72" t="s">
        <v>108</v>
      </c>
      <c r="C68" s="73">
        <f>IF(SUM(T66:T67)&gt;=2,"X",0)</f>
        <v>0</v>
      </c>
      <c r="D68" s="227" t="s">
        <v>212</v>
      </c>
      <c r="E68" s="76"/>
      <c r="F68" s="75"/>
      <c r="G68" s="75"/>
      <c r="H68" s="75"/>
      <c r="I68" s="75"/>
      <c r="J68" s="75"/>
      <c r="K68" s="75"/>
      <c r="L68" s="75"/>
      <c r="M68" s="75"/>
      <c r="N68" s="75"/>
      <c r="O68" s="75"/>
      <c r="P68" s="75"/>
      <c r="Q68" s="75"/>
      <c r="R68" s="75"/>
      <c r="S68" s="75"/>
      <c r="T68" s="75"/>
      <c r="U68" s="5"/>
      <c r="V68" s="89"/>
      <c r="W68" s="66"/>
      <c r="X68" s="2"/>
      <c r="Y68" s="3"/>
      <c r="Z68" s="3"/>
      <c r="AA68" s="199"/>
      <c r="AB68" s="66"/>
      <c r="AC68" s="66"/>
      <c r="AD68" s="66"/>
      <c r="AE68" s="66"/>
      <c r="AF68" s="66"/>
      <c r="AG68" s="66"/>
      <c r="AH68" s="66"/>
    </row>
    <row r="69" spans="1:34">
      <c r="A69" s="66"/>
      <c r="B69" s="77"/>
      <c r="C69" s="78"/>
      <c r="D69" s="76"/>
      <c r="E69" s="76"/>
      <c r="F69" s="76"/>
      <c r="G69" s="76"/>
      <c r="H69" s="76"/>
      <c r="I69" s="76"/>
      <c r="J69" s="76"/>
      <c r="K69" s="76"/>
      <c r="L69" s="76"/>
      <c r="M69" s="76"/>
      <c r="N69" s="76"/>
      <c r="O69" s="76"/>
      <c r="P69" s="76"/>
      <c r="Q69" s="76"/>
      <c r="R69" s="66"/>
      <c r="S69" s="66"/>
      <c r="T69" s="66"/>
      <c r="U69" s="66"/>
      <c r="V69" s="66"/>
      <c r="W69" s="66"/>
      <c r="X69" s="6"/>
      <c r="Y69" s="3"/>
      <c r="Z69" s="3"/>
      <c r="AA69" s="199"/>
      <c r="AB69" s="66"/>
      <c r="AC69" s="66"/>
      <c r="AD69" s="237" t="s">
        <v>101</v>
      </c>
      <c r="AE69" s="232"/>
      <c r="AF69" s="232"/>
      <c r="AG69" s="232"/>
      <c r="AH69" s="218"/>
    </row>
    <row r="70" spans="1:34">
      <c r="A70" s="66"/>
      <c r="B70" s="58" t="s">
        <v>99</v>
      </c>
      <c r="C70" s="69">
        <f>IF(SUM(AD73:AD76)&gt;=SUM(AH73:AH76),"X",0)</f>
        <v>0</v>
      </c>
      <c r="D70" s="76"/>
      <c r="E70" s="76"/>
      <c r="F70" s="76"/>
      <c r="G70" s="76"/>
      <c r="H70" s="76"/>
      <c r="I70" s="76"/>
      <c r="J70" s="76"/>
      <c r="K70" s="76"/>
      <c r="L70" s="76"/>
      <c r="M70" s="76"/>
      <c r="N70" s="76"/>
      <c r="O70" s="76"/>
      <c r="P70" s="76"/>
      <c r="Q70" s="76"/>
      <c r="R70" s="66"/>
      <c r="S70" s="66"/>
      <c r="T70" s="66"/>
      <c r="U70" s="66"/>
      <c r="V70" s="66"/>
      <c r="W70" s="66"/>
      <c r="X70" s="6"/>
      <c r="Y70" s="3"/>
      <c r="Z70" s="3"/>
      <c r="AA70" s="199"/>
      <c r="AB70" s="66"/>
      <c r="AC70" s="66"/>
      <c r="AD70" s="233" t="s">
        <v>27</v>
      </c>
      <c r="AE70" s="234"/>
      <c r="AF70" s="234"/>
      <c r="AG70" s="234"/>
      <c r="AH70" s="235"/>
    </row>
    <row r="71" spans="1:34">
      <c r="A71" s="66"/>
      <c r="B71" s="77"/>
      <c r="C71" s="78"/>
      <c r="D71" s="76"/>
      <c r="E71" s="76"/>
      <c r="F71" s="76"/>
      <c r="G71" s="76"/>
      <c r="H71" s="76"/>
      <c r="I71" s="76"/>
      <c r="J71" s="76"/>
      <c r="K71" s="76"/>
      <c r="L71" s="76"/>
      <c r="M71" s="76"/>
      <c r="N71" s="76"/>
      <c r="O71" s="76"/>
      <c r="P71" s="76"/>
      <c r="Q71" s="76"/>
      <c r="R71" s="66"/>
      <c r="S71" s="66"/>
      <c r="T71" s="66"/>
      <c r="U71" s="66"/>
      <c r="V71" s="66"/>
      <c r="W71" s="66"/>
      <c r="X71" s="66"/>
      <c r="Y71" s="66"/>
      <c r="Z71" s="66"/>
      <c r="AA71" s="66"/>
      <c r="AB71" s="66"/>
      <c r="AC71" s="66"/>
      <c r="AD71" s="91" t="s">
        <v>35</v>
      </c>
      <c r="AE71" s="91" t="s">
        <v>51</v>
      </c>
      <c r="AF71" s="112" t="s">
        <v>180</v>
      </c>
      <c r="AG71" s="112" t="s">
        <v>183</v>
      </c>
      <c r="AH71" s="91" t="s">
        <v>1</v>
      </c>
    </row>
    <row r="72" spans="1:34">
      <c r="A72" s="66"/>
      <c r="B72" s="79"/>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236" t="s">
        <v>52</v>
      </c>
      <c r="AE72" s="236" t="s">
        <v>52</v>
      </c>
      <c r="AF72" s="72" t="s">
        <v>52</v>
      </c>
      <c r="AG72" s="72" t="s">
        <v>52</v>
      </c>
      <c r="AH72" s="236" t="s">
        <v>53</v>
      </c>
    </row>
    <row r="73" spans="1:34">
      <c r="A73" s="80"/>
      <c r="B73" s="81"/>
      <c r="C73" s="81"/>
      <c r="D73" s="81"/>
      <c r="E73" s="81"/>
      <c r="F73" s="81"/>
      <c r="G73" s="81"/>
      <c r="H73" s="81"/>
      <c r="I73" s="81"/>
      <c r="J73" s="81"/>
      <c r="K73" s="81"/>
      <c r="L73" s="81"/>
      <c r="M73" s="81"/>
      <c r="N73" s="81"/>
      <c r="O73" s="81"/>
      <c r="P73" s="81"/>
      <c r="Q73" s="66"/>
      <c r="R73" s="66"/>
      <c r="S73" s="66"/>
      <c r="T73" s="66"/>
      <c r="U73" s="66"/>
      <c r="V73" s="66"/>
      <c r="W73" s="66"/>
      <c r="X73" s="66"/>
      <c r="Y73" s="66"/>
      <c r="Z73" s="66"/>
      <c r="AA73" s="66"/>
      <c r="AB73" s="66"/>
      <c r="AC73" s="79" t="s">
        <v>18</v>
      </c>
      <c r="AD73" s="225">
        <f>IF(C13="X",1,0)</f>
        <v>0</v>
      </c>
      <c r="AE73" s="225"/>
      <c r="AF73" s="225"/>
      <c r="AG73" s="225"/>
      <c r="AH73" s="225">
        <v>1</v>
      </c>
    </row>
    <row r="74" spans="1:34">
      <c r="A74" s="81"/>
      <c r="B74" s="81"/>
      <c r="C74" s="81"/>
      <c r="D74" s="81"/>
      <c r="E74" s="81"/>
      <c r="F74" s="81"/>
      <c r="G74" s="81"/>
      <c r="H74" s="81"/>
      <c r="I74" s="81"/>
      <c r="J74" s="81"/>
      <c r="K74" s="81"/>
      <c r="L74" s="81"/>
      <c r="M74" s="81"/>
      <c r="N74" s="81"/>
      <c r="O74" s="81"/>
      <c r="P74" s="81"/>
      <c r="Q74" s="66"/>
      <c r="R74" s="66"/>
      <c r="S74" s="66"/>
      <c r="T74" s="66"/>
      <c r="U74" s="66"/>
      <c r="V74" s="66"/>
      <c r="W74" s="66"/>
      <c r="X74" s="66"/>
      <c r="Y74" s="66"/>
      <c r="Z74" s="66"/>
      <c r="AA74" s="66"/>
      <c r="AB74" s="66"/>
      <c r="AC74" s="79" t="s">
        <v>102</v>
      </c>
      <c r="AD74" s="225">
        <f>IF(C30="X",1,0)</f>
        <v>0</v>
      </c>
      <c r="AE74" s="225"/>
      <c r="AF74" s="225"/>
      <c r="AG74" s="225"/>
      <c r="AH74" s="225">
        <v>1</v>
      </c>
    </row>
    <row r="75" spans="1:34">
      <c r="A75" s="81"/>
      <c r="B75" s="81"/>
      <c r="C75" s="81"/>
      <c r="D75" s="81"/>
      <c r="E75" s="81"/>
      <c r="F75" s="81"/>
      <c r="G75" s="81"/>
      <c r="H75" s="81"/>
      <c r="I75" s="81"/>
      <c r="J75" s="81"/>
      <c r="K75" s="81"/>
      <c r="L75" s="81"/>
      <c r="M75" s="81"/>
      <c r="N75" s="81"/>
      <c r="O75" s="81"/>
      <c r="P75" s="81"/>
      <c r="Q75" s="66"/>
      <c r="R75" s="66"/>
      <c r="S75" s="66"/>
      <c r="T75" s="66"/>
      <c r="U75" s="66"/>
      <c r="V75" s="66"/>
      <c r="W75" s="66"/>
      <c r="X75" s="66"/>
      <c r="Y75" s="66"/>
      <c r="Z75" s="66"/>
      <c r="AA75" s="66"/>
      <c r="AB75" s="66"/>
      <c r="AC75" s="79" t="s">
        <v>103</v>
      </c>
      <c r="AD75" s="225">
        <f>IF(C61="X",1,0)</f>
        <v>0</v>
      </c>
      <c r="AE75" s="225"/>
      <c r="AF75" s="225"/>
      <c r="AG75" s="225"/>
      <c r="AH75" s="225">
        <v>1</v>
      </c>
    </row>
    <row r="76" spans="1:34">
      <c r="A76" s="81"/>
      <c r="B76" s="81"/>
      <c r="C76" s="78"/>
      <c r="D76" s="81"/>
      <c r="E76" s="81"/>
      <c r="F76" s="81"/>
      <c r="G76" s="81"/>
      <c r="H76" s="81"/>
      <c r="I76" s="81"/>
      <c r="J76" s="81"/>
      <c r="K76" s="81"/>
      <c r="L76" s="81"/>
      <c r="M76" s="81"/>
      <c r="N76" s="81"/>
      <c r="O76" s="81"/>
      <c r="P76" s="81"/>
      <c r="Q76" s="66"/>
      <c r="R76" s="66"/>
      <c r="S76" s="66"/>
      <c r="T76" s="66"/>
      <c r="U76" s="66"/>
      <c r="V76" s="66"/>
      <c r="W76" s="66"/>
      <c r="X76" s="66"/>
      <c r="Y76" s="66"/>
      <c r="Z76" s="66"/>
      <c r="AA76" s="66"/>
      <c r="AB76" s="66"/>
      <c r="AC76" s="79" t="s">
        <v>100</v>
      </c>
      <c r="AD76" s="225">
        <f>IF(C68="X",1,0)</f>
        <v>0</v>
      </c>
      <c r="AE76" s="225"/>
      <c r="AF76" s="225"/>
      <c r="AG76" s="225"/>
      <c r="AH76" s="225">
        <v>1</v>
      </c>
    </row>
  </sheetData>
  <sheetProtection sheet="1" objects="1" scenarios="1"/>
  <mergeCells count="251">
    <mergeCell ref="A18:A19"/>
    <mergeCell ref="B18:B19"/>
    <mergeCell ref="C18:C19"/>
    <mergeCell ref="D18:D19"/>
    <mergeCell ref="S18:S19"/>
    <mergeCell ref="S33:V33"/>
    <mergeCell ref="S4:V4"/>
    <mergeCell ref="S16:V16"/>
    <mergeCell ref="T18:T19"/>
    <mergeCell ref="U18:U19"/>
    <mergeCell ref="V18:V19"/>
    <mergeCell ref="T22:T23"/>
    <mergeCell ref="U22:U23"/>
    <mergeCell ref="V22:V23"/>
    <mergeCell ref="T26:T27"/>
    <mergeCell ref="U26:U27"/>
    <mergeCell ref="V26:V27"/>
    <mergeCell ref="T24:T25"/>
    <mergeCell ref="U24:U25"/>
    <mergeCell ref="V24:V25"/>
    <mergeCell ref="A22:A23"/>
    <mergeCell ref="B22:B23"/>
    <mergeCell ref="C22:C23"/>
    <mergeCell ref="D22:D23"/>
    <mergeCell ref="S22:S23"/>
    <mergeCell ref="A20:A21"/>
    <mergeCell ref="B20:B21"/>
    <mergeCell ref="C20:C21"/>
    <mergeCell ref="D20:D21"/>
    <mergeCell ref="S20:S21"/>
    <mergeCell ref="T20:T21"/>
    <mergeCell ref="U20:U21"/>
    <mergeCell ref="V20:V21"/>
    <mergeCell ref="A26:A27"/>
    <mergeCell ref="B26:B27"/>
    <mergeCell ref="C26:C27"/>
    <mergeCell ref="D26:D27"/>
    <mergeCell ref="S26:S27"/>
    <mergeCell ref="A24:A25"/>
    <mergeCell ref="B24:B25"/>
    <mergeCell ref="C24:C25"/>
    <mergeCell ref="D24:D25"/>
    <mergeCell ref="S24:S25"/>
    <mergeCell ref="AD35:AD36"/>
    <mergeCell ref="AE35:AE36"/>
    <mergeCell ref="AF35:AF36"/>
    <mergeCell ref="AG35:AG36"/>
    <mergeCell ref="AH35:AH36"/>
    <mergeCell ref="AD37:AD38"/>
    <mergeCell ref="A28:A29"/>
    <mergeCell ref="B28:B29"/>
    <mergeCell ref="C28:C29"/>
    <mergeCell ref="D28:D29"/>
    <mergeCell ref="S28:S29"/>
    <mergeCell ref="T28:T29"/>
    <mergeCell ref="U28:U29"/>
    <mergeCell ref="V28:V29"/>
    <mergeCell ref="T35:T36"/>
    <mergeCell ref="U35:U36"/>
    <mergeCell ref="V35:V36"/>
    <mergeCell ref="A37:A38"/>
    <mergeCell ref="B37:B38"/>
    <mergeCell ref="C37:C38"/>
    <mergeCell ref="D37:D38"/>
    <mergeCell ref="S37:S38"/>
    <mergeCell ref="T37:T38"/>
    <mergeCell ref="U37:U38"/>
    <mergeCell ref="V37:V38"/>
    <mergeCell ref="A35:A36"/>
    <mergeCell ref="B35:B36"/>
    <mergeCell ref="C35:C36"/>
    <mergeCell ref="D35:D36"/>
    <mergeCell ref="S35:S36"/>
    <mergeCell ref="AG43:AG44"/>
    <mergeCell ref="AH43:AH44"/>
    <mergeCell ref="AD45:AD46"/>
    <mergeCell ref="T39:T40"/>
    <mergeCell ref="U39:U40"/>
    <mergeCell ref="V39:V40"/>
    <mergeCell ref="A41:A42"/>
    <mergeCell ref="B41:B42"/>
    <mergeCell ref="C41:C42"/>
    <mergeCell ref="D41:D42"/>
    <mergeCell ref="S41:S42"/>
    <mergeCell ref="T41:T42"/>
    <mergeCell ref="U41:U42"/>
    <mergeCell ref="V41:V42"/>
    <mergeCell ref="A39:A40"/>
    <mergeCell ref="B39:B40"/>
    <mergeCell ref="C39:C40"/>
    <mergeCell ref="D39:D40"/>
    <mergeCell ref="S39:S40"/>
    <mergeCell ref="AD41:AD42"/>
    <mergeCell ref="AE41:AE42"/>
    <mergeCell ref="AF41:AF42"/>
    <mergeCell ref="AG41:AG42"/>
    <mergeCell ref="AH41:AH42"/>
    <mergeCell ref="AD49:AD50"/>
    <mergeCell ref="AE49:AE50"/>
    <mergeCell ref="AF49:AF50"/>
    <mergeCell ref="AG49:AG50"/>
    <mergeCell ref="AH49:AH50"/>
    <mergeCell ref="T43:T44"/>
    <mergeCell ref="U43:U44"/>
    <mergeCell ref="V43:V44"/>
    <mergeCell ref="AD43:AD44"/>
    <mergeCell ref="AE43:AE44"/>
    <mergeCell ref="AF43:AF44"/>
    <mergeCell ref="T47:T48"/>
    <mergeCell ref="U47:U48"/>
    <mergeCell ref="V47:V48"/>
    <mergeCell ref="AE45:AE46"/>
    <mergeCell ref="AF45:AF46"/>
    <mergeCell ref="AG45:AG46"/>
    <mergeCell ref="AH45:AH46"/>
    <mergeCell ref="A45:A46"/>
    <mergeCell ref="B45:B46"/>
    <mergeCell ref="C45:C46"/>
    <mergeCell ref="D45:D46"/>
    <mergeCell ref="S45:S46"/>
    <mergeCell ref="T45:T46"/>
    <mergeCell ref="U45:U46"/>
    <mergeCell ref="V45:V46"/>
    <mergeCell ref="A43:A44"/>
    <mergeCell ref="B43:B44"/>
    <mergeCell ref="C43:C44"/>
    <mergeCell ref="D43:D44"/>
    <mergeCell ref="S43:S44"/>
    <mergeCell ref="A49:A50"/>
    <mergeCell ref="B49:B50"/>
    <mergeCell ref="C49:C50"/>
    <mergeCell ref="D49:D50"/>
    <mergeCell ref="S49:S50"/>
    <mergeCell ref="T49:T50"/>
    <mergeCell ref="U49:U50"/>
    <mergeCell ref="V49:V50"/>
    <mergeCell ref="A47:A48"/>
    <mergeCell ref="B47:B48"/>
    <mergeCell ref="C47:C48"/>
    <mergeCell ref="D47:D48"/>
    <mergeCell ref="S47:S48"/>
    <mergeCell ref="AG57:AG58"/>
    <mergeCell ref="AH57:AH58"/>
    <mergeCell ref="T51:T52"/>
    <mergeCell ref="U51:U52"/>
    <mergeCell ref="V51:V52"/>
    <mergeCell ref="A53:A54"/>
    <mergeCell ref="B53:B54"/>
    <mergeCell ref="C53:C54"/>
    <mergeCell ref="D53:D54"/>
    <mergeCell ref="S53:S54"/>
    <mergeCell ref="T53:T54"/>
    <mergeCell ref="U53:U54"/>
    <mergeCell ref="V53:V54"/>
    <mergeCell ref="A51:A52"/>
    <mergeCell ref="B51:B52"/>
    <mergeCell ref="C51:C52"/>
    <mergeCell ref="D51:D52"/>
    <mergeCell ref="S51:S52"/>
    <mergeCell ref="AD51:AD52"/>
    <mergeCell ref="AE51:AE52"/>
    <mergeCell ref="AF51:AF52"/>
    <mergeCell ref="AG51:AG52"/>
    <mergeCell ref="AH51:AH52"/>
    <mergeCell ref="AD53:AD54"/>
    <mergeCell ref="AD59:AD60"/>
    <mergeCell ref="AE59:AE60"/>
    <mergeCell ref="AF59:AF60"/>
    <mergeCell ref="AG59:AG60"/>
    <mergeCell ref="AH59:AH60"/>
    <mergeCell ref="T55:T56"/>
    <mergeCell ref="U55:U56"/>
    <mergeCell ref="V55:V56"/>
    <mergeCell ref="A57:A58"/>
    <mergeCell ref="B57:B58"/>
    <mergeCell ref="C57:C58"/>
    <mergeCell ref="D57:D58"/>
    <mergeCell ref="S57:S58"/>
    <mergeCell ref="T57:T58"/>
    <mergeCell ref="U57:U58"/>
    <mergeCell ref="V57:V58"/>
    <mergeCell ref="A55:A56"/>
    <mergeCell ref="B55:B56"/>
    <mergeCell ref="C55:C56"/>
    <mergeCell ref="D55:D56"/>
    <mergeCell ref="S55:S56"/>
    <mergeCell ref="AD57:AD58"/>
    <mergeCell ref="AE57:AE58"/>
    <mergeCell ref="AF57:AF58"/>
    <mergeCell ref="T59:T60"/>
    <mergeCell ref="U59:U60"/>
    <mergeCell ref="V59:V60"/>
    <mergeCell ref="S64:V64"/>
    <mergeCell ref="A59:A60"/>
    <mergeCell ref="B59:B60"/>
    <mergeCell ref="C59:C60"/>
    <mergeCell ref="D59:D60"/>
    <mergeCell ref="S59:S60"/>
    <mergeCell ref="AE37:AE38"/>
    <mergeCell ref="AF37:AF38"/>
    <mergeCell ref="AG37:AG38"/>
    <mergeCell ref="AH37:AH38"/>
    <mergeCell ref="AD39:AD40"/>
    <mergeCell ref="AE39:AE40"/>
    <mergeCell ref="AF39:AF40"/>
    <mergeCell ref="AG39:AG40"/>
    <mergeCell ref="AH39:AH40"/>
    <mergeCell ref="AD55:AD56"/>
    <mergeCell ref="AE55:AE56"/>
    <mergeCell ref="AF55:AF56"/>
    <mergeCell ref="AG55:AG56"/>
    <mergeCell ref="AH55:AH56"/>
    <mergeCell ref="AD47:AD48"/>
    <mergeCell ref="AE47:AE48"/>
    <mergeCell ref="AF47:AF48"/>
    <mergeCell ref="AG47:AG48"/>
    <mergeCell ref="AH47:AH48"/>
    <mergeCell ref="AE53:AE54"/>
    <mergeCell ref="AF53:AF54"/>
    <mergeCell ref="AG53:AG54"/>
    <mergeCell ref="AH53:AH54"/>
    <mergeCell ref="AD18:AD19"/>
    <mergeCell ref="AE18:AE19"/>
    <mergeCell ref="AF18:AF19"/>
    <mergeCell ref="AG18:AG19"/>
    <mergeCell ref="AH18:AH19"/>
    <mergeCell ref="AD20:AD21"/>
    <mergeCell ref="AE20:AE21"/>
    <mergeCell ref="AF20:AF21"/>
    <mergeCell ref="AG20:AG21"/>
    <mergeCell ref="AH20:AH21"/>
    <mergeCell ref="AD22:AD23"/>
    <mergeCell ref="AE22:AE23"/>
    <mergeCell ref="AF22:AF23"/>
    <mergeCell ref="AG22:AG23"/>
    <mergeCell ref="AH22:AH23"/>
    <mergeCell ref="AD24:AD25"/>
    <mergeCell ref="AE24:AE25"/>
    <mergeCell ref="AF24:AF25"/>
    <mergeCell ref="AG24:AG25"/>
    <mergeCell ref="AH24:AH25"/>
    <mergeCell ref="AD26:AD27"/>
    <mergeCell ref="AE26:AE27"/>
    <mergeCell ref="AF26:AF27"/>
    <mergeCell ref="AG26:AG27"/>
    <mergeCell ref="AH26:AH27"/>
    <mergeCell ref="AD28:AD29"/>
    <mergeCell ref="AE28:AE29"/>
    <mergeCell ref="AF28:AF29"/>
    <mergeCell ref="AG28:AG29"/>
    <mergeCell ref="AH28:AH29"/>
  </mergeCells>
  <conditionalFormatting sqref="E38:J38 I32:J32 E6:E12 I29:K29 E23:J23 E19:I19 E36:J36 R40:R41 R29:R38 R47:R48 E29:H32 E40:K40 E21:H21 R6:R12 C13 L22 R18:R23 E48">
    <cfRule type="cellIs" dxfId="28" priority="31" stopIfTrue="1" operator="greaterThan">
      <formula>0</formula>
    </cfRule>
  </conditionalFormatting>
  <conditionalFormatting sqref="E38:J38 I32:J32 E6:E12 I29:K29 E23:J23 E19:I19 E36:J36 R40:R41 R29:R38 R47:R48 E29:H32 E40:K40 E21:H21 R6:R12 C13 L22 R18:R23 E48">
    <cfRule type="cellIs" dxfId="27" priority="29" stopIfTrue="1" operator="greaterThan">
      <formula>0</formula>
    </cfRule>
  </conditionalFormatting>
  <conditionalFormatting sqref="C76 E42:J42 E25:H25 E46:J46 E54:J54 E27:L27 C70 T66:T67 E66:E67 C68 C30 C13 E19:M19 E29:J29 E6:E12 E21:N21 E23:J23 E36:K36 E38:H38 E40:H40 E44:F44 E48:I48 E52:I52 E60:J60 E50:J50 E56:G56 E58:K58 T6:T12">
    <cfRule type="cellIs" dxfId="26" priority="27" stopIfTrue="1" operator="greaterThan">
      <formula>0</formula>
    </cfRule>
  </conditionalFormatting>
  <conditionalFormatting sqref="C61:C63 C68:C71">
    <cfRule type="cellIs" dxfId="25" priority="26" stopIfTrue="1" operator="greaterThanOrEqual">
      <formula>1</formula>
    </cfRule>
  </conditionalFormatting>
  <conditionalFormatting sqref="I38:M38">
    <cfRule type="cellIs" dxfId="24" priority="25" stopIfTrue="1" operator="greaterThan">
      <formula>0</formula>
    </cfRule>
  </conditionalFormatting>
  <conditionalFormatting sqref="I40:R40">
    <cfRule type="cellIs" dxfId="23" priority="24" stopIfTrue="1" operator="greaterThan">
      <formula>0</formula>
    </cfRule>
  </conditionalFormatting>
  <conditionalFormatting sqref="G44:M44">
    <cfRule type="cellIs" dxfId="22" priority="23" stopIfTrue="1" operator="greaterThan">
      <formula>0</formula>
    </cfRule>
  </conditionalFormatting>
  <conditionalFormatting sqref="J48:K48">
    <cfRule type="cellIs" dxfId="21" priority="22" stopIfTrue="1" operator="greaterThan">
      <formula>0</formula>
    </cfRule>
  </conditionalFormatting>
  <conditionalFormatting sqref="J52">
    <cfRule type="cellIs" dxfId="20" priority="21" stopIfTrue="1" operator="greaterThan">
      <formula>0</formula>
    </cfRule>
  </conditionalFormatting>
  <conditionalFormatting sqref="H56">
    <cfRule type="cellIs" dxfId="19" priority="20" stopIfTrue="1" operator="greaterThan">
      <formula>0</formula>
    </cfRule>
  </conditionalFormatting>
  <conditionalFormatting sqref="T18:T29">
    <cfRule type="cellIs" dxfId="18" priority="19" operator="greaterThan">
      <formula>0</formula>
    </cfRule>
  </conditionalFormatting>
  <conditionalFormatting sqref="T35:T60">
    <cfRule type="cellIs" dxfId="17" priority="18" operator="greaterThan">
      <formula>0</formula>
    </cfRule>
  </conditionalFormatting>
  <conditionalFormatting sqref="C76 E42:J42 E25:H25 E46:J46 E54:J54 E27:L27 C70 T66:T67 E66:E67 C68 C30 C13 E19:M19 E29:J29 E6:E12 E21:N21 E23:J23 E36:K36 E60:J60 E50:J50 E58:K58 T6:T12 E38:M38 E40:R40 E44:M44 E48:K48 E52:J52 E56:H56">
    <cfRule type="cellIs" dxfId="16" priority="17" stopIfTrue="1" operator="greaterThan">
      <formula>0</formula>
    </cfRule>
  </conditionalFormatting>
  <conditionalFormatting sqref="C61:C63 C68:C71">
    <cfRule type="cellIs" dxfId="15" priority="16" stopIfTrue="1" operator="greaterThanOrEqual">
      <formula>1</formula>
    </cfRule>
  </conditionalFormatting>
  <conditionalFormatting sqref="T18:T29 T35:T60">
    <cfRule type="cellIs" dxfId="14" priority="15"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13" priority="14" stopIfTrue="1" operator="greaterThan">
      <formula>0</formula>
    </cfRule>
  </conditionalFormatting>
  <conditionalFormatting sqref="C61:C63 C68:C71">
    <cfRule type="cellIs" dxfId="12" priority="13" stopIfTrue="1" operator="greaterThanOrEqual">
      <formula>1</formula>
    </cfRule>
  </conditionalFormatting>
  <conditionalFormatting sqref="T18:T29 T35:T60">
    <cfRule type="cellIs" dxfId="11" priority="12" operator="greaterThan">
      <formula>0</formula>
    </cfRule>
  </conditionalFormatting>
  <conditionalFormatting sqref="N44">
    <cfRule type="cellIs" dxfId="10" priority="11" stopIfTrue="1" operator="greaterThan">
      <formula>0</formula>
    </cfRule>
  </conditionalFormatting>
  <conditionalFormatting sqref="O44">
    <cfRule type="cellIs" dxfId="9" priority="10" stopIfTrue="1" operator="greaterThan">
      <formula>0</formula>
    </cfRule>
  </conditionalFormatting>
  <conditionalFormatting sqref="P44">
    <cfRule type="cellIs" dxfId="8" priority="9" stopIfTrue="1" operator="greaterThan">
      <formula>0</formula>
    </cfRule>
  </conditionalFormatting>
  <conditionalFormatting sqref="Q44">
    <cfRule type="cellIs" dxfId="7" priority="8" stopIfTrue="1"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6" priority="7" stopIfTrue="1" operator="greaterThan">
      <formula>0</formula>
    </cfRule>
  </conditionalFormatting>
  <conditionalFormatting sqref="C61:C63 C68:C71">
    <cfRule type="cellIs" dxfId="5" priority="6" stopIfTrue="1" operator="greaterThanOrEqual">
      <formula>1</formula>
    </cfRule>
  </conditionalFormatting>
  <conditionalFormatting sqref="T18:T29 T35:T60">
    <cfRule type="cellIs" dxfId="4" priority="5" operator="greaterThan">
      <formula>0</formula>
    </cfRule>
  </conditionalFormatting>
  <conditionalFormatting sqref="N44">
    <cfRule type="cellIs" dxfId="3" priority="4" stopIfTrue="1" operator="greaterThan">
      <formula>0</formula>
    </cfRule>
  </conditionalFormatting>
  <conditionalFormatting sqref="O44">
    <cfRule type="cellIs" dxfId="2" priority="3" stopIfTrue="1" operator="greaterThan">
      <formula>0</formula>
    </cfRule>
  </conditionalFormatting>
  <conditionalFormatting sqref="P44">
    <cfRule type="cellIs" dxfId="1" priority="2" stopIfTrue="1" operator="greaterThan">
      <formula>0</formula>
    </cfRule>
  </conditionalFormatting>
  <conditionalFormatting sqref="Q44">
    <cfRule type="cellIs" dxfId="0" priority="1" stopIfTrue="1" operator="greaterThan">
      <formula>0</formula>
    </cfRule>
  </conditionalFormatting>
  <pageMargins left="0.5" right="0.5" top="0.5" bottom="0.5" header="0.3" footer="0.3"/>
  <pageSetup scale="59" orientation="portrait" horizontalDpi="360" verticalDpi="360" r:id="rId1"/>
  <headerFooter alignWithMargins="0"/>
</worksheet>
</file>

<file path=xl/worksheets/sheet21.xml><?xml version="1.0" encoding="utf-8"?>
<worksheet xmlns="http://schemas.openxmlformats.org/spreadsheetml/2006/main" xmlns:r="http://schemas.openxmlformats.org/officeDocument/2006/relationships">
  <dimension ref="A1:P43"/>
  <sheetViews>
    <sheetView workbookViewId="0"/>
  </sheetViews>
  <sheetFormatPr defaultRowHeight="12.75"/>
  <cols>
    <col min="1" max="1" width="37.85546875" customWidth="1"/>
  </cols>
  <sheetData>
    <row r="1" spans="1:16">
      <c r="B1" s="58" t="s">
        <v>24</v>
      </c>
      <c r="C1" s="59">
        <v>2</v>
      </c>
      <c r="D1" s="59">
        <v>3</v>
      </c>
      <c r="E1" s="59">
        <v>4</v>
      </c>
      <c r="F1" s="59">
        <v>5</v>
      </c>
      <c r="G1" s="59">
        <v>6</v>
      </c>
      <c r="H1" s="59">
        <v>7</v>
      </c>
      <c r="I1" s="59">
        <v>8</v>
      </c>
      <c r="J1" s="59">
        <v>9</v>
      </c>
      <c r="K1" s="59">
        <v>10</v>
      </c>
      <c r="L1" s="59">
        <v>11</v>
      </c>
      <c r="M1" s="59">
        <v>12</v>
      </c>
      <c r="N1" s="59">
        <v>13</v>
      </c>
      <c r="O1" s="59">
        <v>14</v>
      </c>
      <c r="P1" s="59">
        <v>15</v>
      </c>
    </row>
    <row r="2" spans="1:16">
      <c r="B2" s="60" t="str">
        <f>'Cub1'!B1</f>
        <v>First</v>
      </c>
      <c r="C2" s="60" t="str">
        <f>'Cub2'!B1</f>
        <v>First</v>
      </c>
      <c r="D2" s="168" t="str">
        <f>'Cub3'!B1</f>
        <v>First</v>
      </c>
      <c r="E2" s="60" t="str">
        <f>'Cub4'!B1</f>
        <v>First</v>
      </c>
      <c r="F2" s="168" t="str">
        <f>'Cub5'!B1</f>
        <v>First</v>
      </c>
      <c r="G2" s="60" t="str">
        <f>'Cub6'!B1</f>
        <v>First</v>
      </c>
      <c r="H2" s="168" t="str">
        <f>'Cub7'!B1</f>
        <v>First</v>
      </c>
      <c r="I2" s="60" t="str">
        <f>'Cub8'!B1</f>
        <v>First</v>
      </c>
      <c r="J2" s="168" t="str">
        <f>'Cub9'!B1</f>
        <v>First</v>
      </c>
      <c r="K2" s="60" t="str">
        <f>'Cub10'!B1</f>
        <v>First</v>
      </c>
      <c r="L2" s="60" t="str">
        <f>'Cub11'!B1</f>
        <v>First</v>
      </c>
      <c r="M2" s="169" t="str">
        <f>'Cub12'!B1</f>
        <v>First</v>
      </c>
      <c r="N2" s="169" t="str">
        <f>'Cub13'!B1</f>
        <v>First</v>
      </c>
      <c r="O2" s="60" t="str">
        <f>'Cub14'!B1</f>
        <v>First</v>
      </c>
      <c r="P2" s="169" t="str">
        <f>'Cub15'!B1</f>
        <v>First</v>
      </c>
    </row>
    <row r="3" spans="1:16">
      <c r="A3" s="63" t="s">
        <v>147</v>
      </c>
      <c r="B3" s="102" t="str">
        <f>'Cub1'!B2</f>
        <v>Last</v>
      </c>
      <c r="C3" s="102" t="str">
        <f>'Cub2'!B2</f>
        <v>Last</v>
      </c>
      <c r="D3" s="101" t="str">
        <f>'Cub3'!B2</f>
        <v>Last</v>
      </c>
      <c r="E3" s="102" t="str">
        <f>'Cub4'!B2</f>
        <v>Last</v>
      </c>
      <c r="F3" s="101" t="str">
        <f>'Cub5'!B2</f>
        <v>Last</v>
      </c>
      <c r="G3" s="102" t="str">
        <f>'Cub6'!B2</f>
        <v>Last</v>
      </c>
      <c r="H3" s="101" t="str">
        <f>'Cub7'!B2</f>
        <v>Last</v>
      </c>
      <c r="I3" s="102" t="str">
        <f>'Cub8'!B2</f>
        <v>Last</v>
      </c>
      <c r="J3" s="101" t="str">
        <f>'Cub9'!B2</f>
        <v>Last</v>
      </c>
      <c r="K3" s="102" t="str">
        <f>'Cub10'!B2</f>
        <v>Last</v>
      </c>
      <c r="L3" s="102" t="str">
        <f>'Cub11'!B2</f>
        <v>Last</v>
      </c>
      <c r="M3" s="100" t="str">
        <f>'Cub12'!B2</f>
        <v>Last</v>
      </c>
      <c r="N3" s="100" t="str">
        <f>'Cub13'!B2</f>
        <v>Last</v>
      </c>
      <c r="O3" s="102" t="str">
        <f>'Cub14'!B2</f>
        <v>Last</v>
      </c>
      <c r="P3" s="100" t="str">
        <f>'Cub15'!B2</f>
        <v>Last</v>
      </c>
    </row>
    <row r="4" spans="1:16">
      <c r="A4" s="226" t="s">
        <v>148</v>
      </c>
      <c r="B4" s="65"/>
      <c r="C4" s="65"/>
      <c r="D4" s="65"/>
      <c r="E4" s="65"/>
      <c r="F4" s="65"/>
      <c r="G4" s="65"/>
      <c r="H4" s="65"/>
      <c r="I4" s="65"/>
      <c r="J4" s="65"/>
      <c r="K4" s="65"/>
      <c r="L4" s="65"/>
      <c r="M4" s="65"/>
      <c r="N4" s="65"/>
      <c r="O4" s="65"/>
      <c r="P4" s="65"/>
    </row>
    <row r="5" spans="1:16">
      <c r="A5" s="226" t="s">
        <v>149</v>
      </c>
      <c r="B5" s="65"/>
      <c r="C5" s="65"/>
      <c r="D5" s="65"/>
      <c r="E5" s="65"/>
      <c r="F5" s="65"/>
      <c r="G5" s="65"/>
      <c r="H5" s="65"/>
      <c r="I5" s="65"/>
      <c r="J5" s="65"/>
      <c r="K5" s="65"/>
      <c r="L5" s="65"/>
      <c r="M5" s="65"/>
      <c r="N5" s="65"/>
      <c r="O5" s="65"/>
      <c r="P5" s="65"/>
    </row>
    <row r="6" spans="1:16">
      <c r="A6" s="226" t="s">
        <v>150</v>
      </c>
      <c r="B6" s="65"/>
      <c r="C6" s="65"/>
      <c r="D6" s="65"/>
      <c r="E6" s="65"/>
      <c r="F6" s="65"/>
      <c r="G6" s="65"/>
      <c r="H6" s="65"/>
      <c r="I6" s="65"/>
      <c r="J6" s="65"/>
      <c r="K6" s="65"/>
      <c r="L6" s="65"/>
      <c r="M6" s="65"/>
      <c r="N6" s="65"/>
      <c r="O6" s="65"/>
      <c r="P6" s="65"/>
    </row>
    <row r="7" spans="1:16">
      <c r="A7" s="226" t="s">
        <v>151</v>
      </c>
      <c r="B7" s="65"/>
      <c r="C7" s="65"/>
      <c r="D7" s="65"/>
      <c r="E7" s="65"/>
      <c r="F7" s="65"/>
      <c r="G7" s="65"/>
      <c r="H7" s="65"/>
      <c r="I7" s="65"/>
      <c r="J7" s="65"/>
      <c r="K7" s="65"/>
      <c r="L7" s="65"/>
      <c r="M7" s="65"/>
      <c r="N7" s="65"/>
      <c r="O7" s="65"/>
      <c r="P7" s="65"/>
    </row>
    <row r="8" spans="1:16">
      <c r="A8" s="226" t="s">
        <v>152</v>
      </c>
      <c r="B8" s="65"/>
      <c r="C8" s="65"/>
      <c r="D8" s="65"/>
      <c r="E8" s="65"/>
      <c r="F8" s="65"/>
      <c r="G8" s="65"/>
      <c r="H8" s="65"/>
      <c r="I8" s="65"/>
      <c r="J8" s="65"/>
      <c r="K8" s="65"/>
      <c r="L8" s="65"/>
      <c r="M8" s="65"/>
      <c r="N8" s="65"/>
      <c r="O8" s="65"/>
      <c r="P8" s="65"/>
    </row>
    <row r="9" spans="1:16">
      <c r="A9" s="226" t="s">
        <v>153</v>
      </c>
      <c r="B9" s="65"/>
      <c r="C9" s="65"/>
      <c r="D9" s="65"/>
      <c r="E9" s="65"/>
      <c r="F9" s="65"/>
      <c r="G9" s="65"/>
      <c r="H9" s="65"/>
      <c r="I9" s="65"/>
      <c r="J9" s="65"/>
      <c r="K9" s="65"/>
      <c r="L9" s="65"/>
      <c r="M9" s="65"/>
      <c r="N9" s="65"/>
      <c r="O9" s="65"/>
      <c r="P9" s="65"/>
    </row>
    <row r="10" spans="1:16">
      <c r="A10" s="226" t="s">
        <v>154</v>
      </c>
      <c r="B10" s="65"/>
      <c r="C10" s="65"/>
      <c r="D10" s="65"/>
      <c r="E10" s="65"/>
      <c r="F10" s="65"/>
      <c r="G10" s="65"/>
      <c r="H10" s="65"/>
      <c r="I10" s="65"/>
      <c r="J10" s="65"/>
      <c r="K10" s="65"/>
      <c r="L10" s="65"/>
      <c r="M10" s="65"/>
      <c r="N10" s="65"/>
      <c r="O10" s="65"/>
      <c r="P10" s="65"/>
    </row>
    <row r="11" spans="1:16">
      <c r="A11" s="226" t="s">
        <v>155</v>
      </c>
      <c r="B11" s="65"/>
      <c r="C11" s="65"/>
      <c r="D11" s="65"/>
      <c r="E11" s="65"/>
      <c r="F11" s="65"/>
      <c r="G11" s="65"/>
      <c r="H11" s="65"/>
      <c r="I11" s="65"/>
      <c r="J11" s="65"/>
      <c r="K11" s="65"/>
      <c r="L11" s="65"/>
      <c r="M11" s="65"/>
      <c r="N11" s="65"/>
      <c r="O11" s="65"/>
      <c r="P11" s="65"/>
    </row>
    <row r="12" spans="1:16">
      <c r="A12" s="226" t="s">
        <v>185</v>
      </c>
      <c r="B12" s="65"/>
      <c r="C12" s="65"/>
      <c r="D12" s="65"/>
      <c r="E12" s="65"/>
      <c r="F12" s="65"/>
      <c r="G12" s="65"/>
      <c r="H12" s="65"/>
      <c r="I12" s="65"/>
      <c r="J12" s="65"/>
      <c r="K12" s="65"/>
      <c r="L12" s="65"/>
      <c r="M12" s="65"/>
      <c r="N12" s="65"/>
      <c r="O12" s="65"/>
      <c r="P12" s="65"/>
    </row>
    <row r="13" spans="1:16">
      <c r="A13" s="226" t="s">
        <v>186</v>
      </c>
      <c r="B13" s="65"/>
      <c r="C13" s="65"/>
      <c r="D13" s="65"/>
      <c r="E13" s="65"/>
      <c r="F13" s="65"/>
      <c r="G13" s="65"/>
      <c r="H13" s="65"/>
      <c r="I13" s="65"/>
      <c r="J13" s="65"/>
      <c r="K13" s="65"/>
      <c r="L13" s="65"/>
      <c r="M13" s="65"/>
      <c r="N13" s="65"/>
      <c r="O13" s="65"/>
      <c r="P13" s="65"/>
    </row>
    <row r="14" spans="1:16">
      <c r="A14" s="226" t="s">
        <v>187</v>
      </c>
      <c r="B14" s="65"/>
      <c r="C14" s="65"/>
      <c r="D14" s="65"/>
      <c r="E14" s="65"/>
      <c r="F14" s="65"/>
      <c r="G14" s="65"/>
      <c r="H14" s="65"/>
      <c r="I14" s="65"/>
      <c r="J14" s="65"/>
      <c r="K14" s="65"/>
      <c r="L14" s="65"/>
      <c r="M14" s="65"/>
      <c r="N14" s="65"/>
      <c r="O14" s="65"/>
      <c r="P14" s="65"/>
    </row>
    <row r="15" spans="1:16">
      <c r="A15" s="226" t="s">
        <v>188</v>
      </c>
      <c r="B15" s="65"/>
      <c r="C15" s="65"/>
      <c r="D15" s="65"/>
      <c r="E15" s="65"/>
      <c r="F15" s="65"/>
      <c r="G15" s="65"/>
      <c r="H15" s="65"/>
      <c r="I15" s="65"/>
      <c r="J15" s="65"/>
      <c r="K15" s="65"/>
      <c r="L15" s="65"/>
      <c r="M15" s="65"/>
      <c r="N15" s="65"/>
      <c r="O15" s="65"/>
      <c r="P15" s="65"/>
    </row>
    <row r="16" spans="1:16">
      <c r="A16" s="226" t="s">
        <v>189</v>
      </c>
      <c r="B16" s="65"/>
      <c r="C16" s="65"/>
      <c r="D16" s="65"/>
      <c r="E16" s="65"/>
      <c r="F16" s="65"/>
      <c r="G16" s="65"/>
      <c r="H16" s="65"/>
      <c r="I16" s="65"/>
      <c r="J16" s="65"/>
      <c r="K16" s="65"/>
      <c r="L16" s="65"/>
      <c r="M16" s="65"/>
      <c r="N16" s="65"/>
      <c r="O16" s="65"/>
      <c r="P16" s="65"/>
    </row>
    <row r="17" spans="1:16">
      <c r="A17" s="226" t="s">
        <v>190</v>
      </c>
      <c r="B17" s="65"/>
      <c r="C17" s="65"/>
      <c r="D17" s="65"/>
      <c r="E17" s="65"/>
      <c r="F17" s="65"/>
      <c r="G17" s="65"/>
      <c r="H17" s="65"/>
      <c r="I17" s="65"/>
      <c r="J17" s="65"/>
      <c r="K17" s="65"/>
      <c r="L17" s="65"/>
      <c r="M17" s="65"/>
      <c r="N17" s="65"/>
      <c r="O17" s="65"/>
      <c r="P17" s="65"/>
    </row>
    <row r="18" spans="1:16">
      <c r="A18" s="226" t="s">
        <v>191</v>
      </c>
      <c r="B18" s="65"/>
      <c r="C18" s="65"/>
      <c r="D18" s="65"/>
      <c r="E18" s="65"/>
      <c r="F18" s="65"/>
      <c r="G18" s="65"/>
      <c r="H18" s="65"/>
      <c r="I18" s="65"/>
      <c r="J18" s="65"/>
      <c r="K18" s="65"/>
      <c r="L18" s="65"/>
      <c r="M18" s="65"/>
      <c r="N18" s="65"/>
      <c r="O18" s="65"/>
      <c r="P18" s="65"/>
    </row>
    <row r="19" spans="1:16">
      <c r="A19" s="226" t="s">
        <v>192</v>
      </c>
      <c r="B19" s="65"/>
      <c r="C19" s="65"/>
      <c r="D19" s="65"/>
      <c r="E19" s="65"/>
      <c r="F19" s="65"/>
      <c r="G19" s="65"/>
      <c r="H19" s="65"/>
      <c r="I19" s="65"/>
      <c r="J19" s="65"/>
      <c r="K19" s="65"/>
      <c r="L19" s="65"/>
      <c r="M19" s="65"/>
      <c r="N19" s="65"/>
      <c r="O19" s="65"/>
      <c r="P19" s="65"/>
    </row>
    <row r="20" spans="1:16">
      <c r="A20" s="226" t="s">
        <v>193</v>
      </c>
      <c r="B20" s="65"/>
      <c r="C20" s="65"/>
      <c r="D20" s="65"/>
      <c r="E20" s="65"/>
      <c r="F20" s="65"/>
      <c r="G20" s="65"/>
      <c r="H20" s="65"/>
      <c r="I20" s="65"/>
      <c r="J20" s="65"/>
      <c r="K20" s="65"/>
      <c r="L20" s="65"/>
      <c r="M20" s="65"/>
      <c r="N20" s="65"/>
      <c r="O20" s="65"/>
      <c r="P20" s="65"/>
    </row>
    <row r="21" spans="1:16">
      <c r="A21" s="65"/>
      <c r="B21" s="65"/>
      <c r="C21" s="65"/>
      <c r="D21" s="65"/>
      <c r="E21" s="65"/>
      <c r="F21" s="65"/>
      <c r="G21" s="65"/>
      <c r="H21" s="65"/>
      <c r="I21" s="65"/>
      <c r="J21" s="65"/>
      <c r="K21" s="65"/>
      <c r="L21" s="65"/>
      <c r="M21" s="65"/>
      <c r="N21" s="65"/>
      <c r="O21" s="65"/>
      <c r="P21" s="65"/>
    </row>
    <row r="22" spans="1:16">
      <c r="A22" s="65"/>
      <c r="B22" s="65"/>
      <c r="C22" s="65"/>
      <c r="D22" s="65"/>
      <c r="E22" s="65"/>
      <c r="F22" s="65"/>
      <c r="G22" s="65"/>
      <c r="H22" s="65"/>
      <c r="I22" s="65"/>
      <c r="J22" s="65"/>
      <c r="K22" s="65"/>
      <c r="L22" s="65"/>
      <c r="M22" s="65"/>
      <c r="N22" s="65"/>
      <c r="O22" s="65"/>
      <c r="P22" s="65"/>
    </row>
    <row r="23" spans="1:16">
      <c r="A23" s="65"/>
      <c r="B23" s="65"/>
      <c r="C23" s="65"/>
      <c r="D23" s="65"/>
      <c r="E23" s="65"/>
      <c r="F23" s="65"/>
      <c r="G23" s="65"/>
      <c r="H23" s="65"/>
      <c r="I23" s="65"/>
      <c r="J23" s="65"/>
      <c r="K23" s="65"/>
      <c r="L23" s="65"/>
      <c r="M23" s="65"/>
      <c r="N23" s="65"/>
      <c r="O23" s="65"/>
      <c r="P23" s="65"/>
    </row>
    <row r="24" spans="1:16">
      <c r="A24" s="65"/>
      <c r="B24" s="65"/>
      <c r="C24" s="65"/>
      <c r="D24" s="65"/>
      <c r="E24" s="65"/>
      <c r="F24" s="65"/>
      <c r="G24" s="65"/>
      <c r="H24" s="65"/>
      <c r="I24" s="65"/>
      <c r="J24" s="65"/>
      <c r="K24" s="65"/>
      <c r="L24" s="65"/>
      <c r="M24" s="65"/>
      <c r="N24" s="65"/>
      <c r="O24" s="65"/>
      <c r="P24" s="65"/>
    </row>
    <row r="25" spans="1:16">
      <c r="A25" s="65"/>
      <c r="B25" s="65"/>
      <c r="C25" s="65"/>
      <c r="D25" s="65"/>
      <c r="E25" s="65"/>
      <c r="F25" s="65"/>
      <c r="G25" s="65"/>
      <c r="H25" s="65"/>
      <c r="I25" s="65"/>
      <c r="J25" s="65"/>
      <c r="K25" s="65"/>
      <c r="L25" s="65"/>
      <c r="M25" s="65"/>
      <c r="N25" s="65"/>
      <c r="O25" s="65"/>
      <c r="P25" s="65"/>
    </row>
    <row r="26" spans="1:16">
      <c r="A26" s="65"/>
      <c r="B26" s="65"/>
      <c r="C26" s="65"/>
      <c r="D26" s="65"/>
      <c r="E26" s="65"/>
      <c r="F26" s="65"/>
      <c r="G26" s="65"/>
      <c r="H26" s="65"/>
      <c r="I26" s="65"/>
      <c r="J26" s="65"/>
      <c r="K26" s="65"/>
      <c r="L26" s="65"/>
      <c r="M26" s="65"/>
      <c r="N26" s="65"/>
      <c r="O26" s="65"/>
      <c r="P26" s="65"/>
    </row>
    <row r="27" spans="1:16">
      <c r="A27" s="65"/>
      <c r="B27" s="65"/>
      <c r="C27" s="65"/>
      <c r="D27" s="65"/>
      <c r="E27" s="65"/>
      <c r="F27" s="65"/>
      <c r="G27" s="65"/>
      <c r="H27" s="65"/>
      <c r="I27" s="65"/>
      <c r="J27" s="65"/>
      <c r="K27" s="65"/>
      <c r="L27" s="65"/>
      <c r="M27" s="65"/>
      <c r="N27" s="65"/>
      <c r="O27" s="65"/>
      <c r="P27" s="65"/>
    </row>
    <row r="28" spans="1:16">
      <c r="A28" s="65"/>
      <c r="B28" s="65"/>
      <c r="C28" s="65"/>
      <c r="D28" s="65"/>
      <c r="E28" s="65"/>
      <c r="F28" s="65"/>
      <c r="G28" s="65"/>
      <c r="H28" s="65"/>
      <c r="I28" s="65"/>
      <c r="J28" s="65"/>
      <c r="K28" s="65"/>
      <c r="L28" s="65"/>
      <c r="M28" s="65"/>
      <c r="N28" s="65"/>
      <c r="O28" s="65"/>
      <c r="P28" s="65"/>
    </row>
    <row r="29" spans="1:16">
      <c r="A29" s="65"/>
      <c r="B29" s="65"/>
      <c r="C29" s="65"/>
      <c r="D29" s="65"/>
      <c r="E29" s="65"/>
      <c r="F29" s="65"/>
      <c r="G29" s="65"/>
      <c r="H29" s="65"/>
      <c r="I29" s="65"/>
      <c r="J29" s="65"/>
      <c r="K29" s="65"/>
      <c r="L29" s="65"/>
      <c r="M29" s="65"/>
      <c r="N29" s="65"/>
      <c r="O29" s="65"/>
      <c r="P29" s="65"/>
    </row>
    <row r="30" spans="1:16">
      <c r="A30" s="65"/>
      <c r="B30" s="65"/>
      <c r="C30" s="65"/>
      <c r="D30" s="65"/>
      <c r="E30" s="65"/>
      <c r="F30" s="65"/>
      <c r="G30" s="65"/>
      <c r="H30" s="65"/>
      <c r="I30" s="65"/>
      <c r="J30" s="65"/>
      <c r="K30" s="65"/>
      <c r="L30" s="65"/>
      <c r="M30" s="65"/>
      <c r="N30" s="65"/>
      <c r="O30" s="65"/>
      <c r="P30" s="65"/>
    </row>
    <row r="31" spans="1:16">
      <c r="A31" s="65"/>
      <c r="B31" s="65"/>
      <c r="C31" s="65"/>
      <c r="D31" s="65"/>
      <c r="E31" s="65"/>
      <c r="F31" s="65"/>
      <c r="G31" s="65"/>
      <c r="H31" s="65"/>
      <c r="I31" s="65"/>
      <c r="J31" s="65"/>
      <c r="K31" s="65"/>
      <c r="L31" s="65"/>
      <c r="M31" s="65"/>
      <c r="N31" s="65"/>
      <c r="O31" s="65"/>
      <c r="P31" s="65"/>
    </row>
    <row r="32" spans="1:16">
      <c r="A32" s="65"/>
      <c r="B32" s="65"/>
      <c r="C32" s="65"/>
      <c r="D32" s="65"/>
      <c r="E32" s="65"/>
      <c r="F32" s="65"/>
      <c r="G32" s="65"/>
      <c r="H32" s="65"/>
      <c r="I32" s="65"/>
      <c r="J32" s="65"/>
      <c r="K32" s="65"/>
      <c r="L32" s="65"/>
      <c r="M32" s="65"/>
      <c r="N32" s="65"/>
      <c r="O32" s="65"/>
      <c r="P32" s="65"/>
    </row>
    <row r="33" spans="1:16">
      <c r="A33" s="65"/>
      <c r="B33" s="65"/>
      <c r="C33" s="65"/>
      <c r="D33" s="65"/>
      <c r="E33" s="65"/>
      <c r="F33" s="65"/>
      <c r="G33" s="65"/>
      <c r="H33" s="65"/>
      <c r="I33" s="65"/>
      <c r="J33" s="65"/>
      <c r="K33" s="65"/>
      <c r="L33" s="65"/>
      <c r="M33" s="65"/>
      <c r="N33" s="65"/>
      <c r="O33" s="65"/>
      <c r="P33" s="65"/>
    </row>
    <row r="34" spans="1:16">
      <c r="A34" s="65"/>
      <c r="B34" s="65"/>
      <c r="C34" s="65"/>
      <c r="D34" s="65"/>
      <c r="E34" s="65"/>
      <c r="F34" s="65"/>
      <c r="G34" s="65"/>
      <c r="H34" s="65"/>
      <c r="I34" s="65"/>
      <c r="J34" s="65"/>
      <c r="K34" s="65"/>
      <c r="L34" s="65"/>
      <c r="M34" s="65"/>
      <c r="N34" s="65"/>
      <c r="O34" s="65"/>
      <c r="P34" s="65"/>
    </row>
    <row r="35" spans="1:16">
      <c r="A35" s="65"/>
      <c r="B35" s="65"/>
      <c r="C35" s="65"/>
      <c r="D35" s="65"/>
      <c r="E35" s="65"/>
      <c r="F35" s="65"/>
      <c r="G35" s="65"/>
      <c r="H35" s="65"/>
      <c r="I35" s="65"/>
      <c r="J35" s="65"/>
      <c r="K35" s="65"/>
      <c r="L35" s="65"/>
      <c r="M35" s="65"/>
      <c r="N35" s="65"/>
      <c r="O35" s="65"/>
      <c r="P35" s="65"/>
    </row>
    <row r="36" spans="1:16">
      <c r="A36" s="65"/>
      <c r="B36" s="65"/>
      <c r="C36" s="65"/>
      <c r="D36" s="65"/>
      <c r="E36" s="65"/>
      <c r="F36" s="65"/>
      <c r="G36" s="65"/>
      <c r="H36" s="65"/>
      <c r="I36" s="65"/>
      <c r="J36" s="65"/>
      <c r="K36" s="65"/>
      <c r="L36" s="65"/>
      <c r="M36" s="65"/>
      <c r="N36" s="65"/>
      <c r="O36" s="65"/>
      <c r="P36" s="65"/>
    </row>
    <row r="37" spans="1:16">
      <c r="A37" s="65"/>
      <c r="B37" s="65"/>
      <c r="C37" s="65"/>
      <c r="D37" s="65"/>
      <c r="E37" s="65"/>
      <c r="F37" s="65"/>
      <c r="G37" s="65"/>
      <c r="H37" s="65"/>
      <c r="I37" s="65"/>
      <c r="J37" s="65"/>
      <c r="K37" s="65"/>
      <c r="L37" s="65"/>
      <c r="M37" s="65"/>
      <c r="N37" s="65"/>
      <c r="O37" s="65"/>
      <c r="P37" s="65"/>
    </row>
    <row r="38" spans="1:16">
      <c r="A38" s="65"/>
      <c r="B38" s="65"/>
      <c r="C38" s="65"/>
      <c r="D38" s="65"/>
      <c r="E38" s="65"/>
      <c r="F38" s="65"/>
      <c r="G38" s="65"/>
      <c r="H38" s="65"/>
      <c r="I38" s="65"/>
      <c r="J38" s="65"/>
      <c r="K38" s="65"/>
      <c r="L38" s="65"/>
      <c r="M38" s="65"/>
      <c r="N38" s="65"/>
      <c r="O38" s="65"/>
      <c r="P38" s="65"/>
    </row>
    <row r="39" spans="1:16">
      <c r="A39" s="65"/>
      <c r="B39" s="65"/>
      <c r="C39" s="65"/>
      <c r="D39" s="65"/>
      <c r="E39" s="65"/>
      <c r="F39" s="65"/>
      <c r="G39" s="65"/>
      <c r="H39" s="65"/>
      <c r="I39" s="65"/>
      <c r="J39" s="65"/>
      <c r="K39" s="65"/>
      <c r="L39" s="65"/>
      <c r="M39" s="65"/>
      <c r="N39" s="65"/>
      <c r="O39" s="65"/>
      <c r="P39" s="65"/>
    </row>
    <row r="40" spans="1:16">
      <c r="A40" s="65"/>
      <c r="B40" s="65"/>
      <c r="C40" s="65"/>
      <c r="D40" s="65"/>
      <c r="E40" s="65"/>
      <c r="F40" s="65"/>
      <c r="G40" s="65"/>
      <c r="H40" s="65"/>
      <c r="I40" s="65"/>
      <c r="J40" s="65"/>
      <c r="K40" s="65"/>
      <c r="L40" s="65"/>
      <c r="M40" s="65"/>
      <c r="N40" s="65"/>
      <c r="O40" s="65"/>
      <c r="P40" s="65"/>
    </row>
    <row r="41" spans="1:16">
      <c r="A41" s="65"/>
      <c r="B41" s="65"/>
      <c r="C41" s="65"/>
      <c r="D41" s="65"/>
      <c r="E41" s="65"/>
      <c r="F41" s="65"/>
      <c r="G41" s="65"/>
      <c r="H41" s="65"/>
      <c r="I41" s="65"/>
      <c r="J41" s="65"/>
      <c r="K41" s="65"/>
      <c r="L41" s="65"/>
      <c r="M41" s="65"/>
      <c r="N41" s="65"/>
      <c r="O41" s="65"/>
      <c r="P41" s="65"/>
    </row>
    <row r="42" spans="1:16">
      <c r="A42" s="65"/>
      <c r="B42" s="65"/>
      <c r="C42" s="65"/>
      <c r="D42" s="65"/>
      <c r="E42" s="65"/>
      <c r="F42" s="65"/>
      <c r="G42" s="65"/>
      <c r="H42" s="65"/>
      <c r="I42" s="65"/>
      <c r="J42" s="65"/>
      <c r="K42" s="65"/>
      <c r="L42" s="65"/>
      <c r="M42" s="65"/>
      <c r="N42" s="65"/>
      <c r="O42" s="65"/>
      <c r="P42" s="65"/>
    </row>
    <row r="43" spans="1:16">
      <c r="A43" s="65"/>
      <c r="B43" s="65"/>
      <c r="C43" s="65"/>
      <c r="D43" s="65"/>
      <c r="E43" s="65"/>
      <c r="F43" s="65"/>
      <c r="G43" s="65"/>
      <c r="H43" s="65"/>
      <c r="I43" s="65"/>
      <c r="J43" s="65"/>
      <c r="K43" s="65"/>
      <c r="L43" s="65"/>
      <c r="M43" s="65"/>
      <c r="N43" s="65"/>
      <c r="O43" s="65"/>
      <c r="P43" s="65"/>
    </row>
  </sheetData>
  <sheetProtection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F45"/>
  <sheetViews>
    <sheetView zoomScaleNormal="100" zoomScaleSheetLayoutView="100" workbookViewId="0">
      <selection sqref="A1:F1"/>
    </sheetView>
  </sheetViews>
  <sheetFormatPr defaultColWidth="9.140625" defaultRowHeight="15" customHeight="1"/>
  <cols>
    <col min="1" max="1" width="4.85546875" style="24" bestFit="1" customWidth="1"/>
    <col min="2" max="2" width="33.7109375" style="24" customWidth="1"/>
    <col min="3" max="3" width="39.5703125" style="24" customWidth="1"/>
    <col min="4" max="4" width="13.85546875" style="24" customWidth="1"/>
    <col min="5" max="5" width="23.85546875" style="24" customWidth="1"/>
    <col min="6" max="6" width="1.7109375" style="24" customWidth="1"/>
    <col min="7" max="16384" width="9.140625" style="24"/>
  </cols>
  <sheetData>
    <row r="1" spans="1:6" ht="15" customHeight="1">
      <c r="A1" s="254" t="s">
        <v>56</v>
      </c>
      <c r="B1" s="255"/>
      <c r="C1" s="255"/>
      <c r="D1" s="255"/>
      <c r="E1" s="255"/>
      <c r="F1" s="255"/>
    </row>
    <row r="2" spans="1:6" ht="15" customHeight="1">
      <c r="A2" s="165"/>
      <c r="B2" s="165"/>
      <c r="C2" s="134"/>
      <c r="D2" s="165"/>
      <c r="E2" s="165"/>
      <c r="F2" s="165"/>
    </row>
    <row r="3" spans="1:6" ht="15" customHeight="1">
      <c r="A3" s="165"/>
      <c r="B3" s="133" t="s">
        <v>112</v>
      </c>
      <c r="C3" s="174"/>
      <c r="D3" s="165"/>
      <c r="E3" s="165"/>
      <c r="F3" s="165"/>
    </row>
    <row r="4" spans="1:6" ht="15" customHeight="1">
      <c r="A4" s="165"/>
      <c r="B4" s="135" t="s">
        <v>113</v>
      </c>
      <c r="C4" s="175"/>
      <c r="D4" s="165"/>
      <c r="E4" s="165"/>
      <c r="F4" s="165"/>
    </row>
    <row r="5" spans="1:6" ht="15" customHeight="1">
      <c r="A5" s="165"/>
      <c r="B5" s="133" t="s">
        <v>124</v>
      </c>
      <c r="C5" s="175"/>
      <c r="D5" s="165"/>
      <c r="E5" s="165"/>
      <c r="F5" s="165"/>
    </row>
    <row r="6" spans="1:6" ht="15" customHeight="1">
      <c r="A6" s="165"/>
      <c r="B6" s="135" t="s">
        <v>115</v>
      </c>
      <c r="C6" s="175"/>
      <c r="D6" s="161" t="s">
        <v>122</v>
      </c>
      <c r="E6" s="165"/>
      <c r="F6" s="165"/>
    </row>
    <row r="7" spans="1:6" ht="15" customHeight="1">
      <c r="A7" s="165"/>
      <c r="B7" s="135" t="s">
        <v>116</v>
      </c>
      <c r="C7" s="175"/>
      <c r="D7" s="161" t="s">
        <v>123</v>
      </c>
      <c r="E7" s="165"/>
      <c r="F7" s="165"/>
    </row>
    <row r="8" spans="1:6" ht="15" customHeight="1">
      <c r="A8" s="165"/>
      <c r="B8" s="165"/>
      <c r="C8" s="134"/>
      <c r="D8" s="165"/>
      <c r="E8" s="165"/>
      <c r="F8" s="165"/>
    </row>
    <row r="9" spans="1:6" ht="15" customHeight="1">
      <c r="A9" s="166"/>
      <c r="B9" s="166" t="s">
        <v>44</v>
      </c>
      <c r="C9" s="167" t="s">
        <v>12</v>
      </c>
      <c r="D9" s="167" t="s">
        <v>48</v>
      </c>
      <c r="E9" s="167" t="s">
        <v>33</v>
      </c>
      <c r="F9" s="165"/>
    </row>
    <row r="10" spans="1:6" ht="15" customHeight="1">
      <c r="A10" s="252">
        <v>1</v>
      </c>
      <c r="B10" s="40"/>
      <c r="C10" s="34"/>
      <c r="D10" s="34"/>
      <c r="E10" s="35"/>
      <c r="F10" s="165"/>
    </row>
    <row r="11" spans="1:6" ht="15" customHeight="1">
      <c r="A11" s="253"/>
      <c r="B11" s="41"/>
      <c r="C11" s="34"/>
      <c r="D11" s="34"/>
      <c r="E11" s="34"/>
      <c r="F11" s="165"/>
    </row>
    <row r="12" spans="1:6" ht="15" customHeight="1">
      <c r="A12" s="252">
        <v>2</v>
      </c>
      <c r="B12" s="40"/>
      <c r="C12" s="34"/>
      <c r="D12" s="34"/>
      <c r="E12" s="34"/>
      <c r="F12" s="165"/>
    </row>
    <row r="13" spans="1:6" ht="15" customHeight="1">
      <c r="A13" s="253"/>
      <c r="B13" s="41"/>
      <c r="C13" s="34"/>
      <c r="D13" s="34"/>
      <c r="E13" s="34"/>
      <c r="F13" s="165"/>
    </row>
    <row r="14" spans="1:6" ht="15" customHeight="1">
      <c r="A14" s="252">
        <v>3</v>
      </c>
      <c r="B14" s="40"/>
      <c r="C14" s="34"/>
      <c r="D14" s="34"/>
      <c r="E14" s="34"/>
      <c r="F14" s="165"/>
    </row>
    <row r="15" spans="1:6" ht="15" customHeight="1">
      <c r="A15" s="253"/>
      <c r="B15" s="41"/>
      <c r="C15" s="34"/>
      <c r="D15" s="34"/>
      <c r="E15" s="34"/>
      <c r="F15" s="165"/>
    </row>
    <row r="16" spans="1:6" ht="15" customHeight="1">
      <c r="A16" s="252">
        <v>4</v>
      </c>
      <c r="B16" s="40"/>
      <c r="C16" s="34"/>
      <c r="D16" s="34"/>
      <c r="E16" s="34"/>
      <c r="F16" s="165"/>
    </row>
    <row r="17" spans="1:6" ht="15" customHeight="1">
      <c r="A17" s="253"/>
      <c r="B17" s="41"/>
      <c r="C17" s="34"/>
      <c r="D17" s="34"/>
      <c r="E17" s="34"/>
      <c r="F17" s="165"/>
    </row>
    <row r="18" spans="1:6" ht="15" customHeight="1">
      <c r="A18" s="252">
        <v>5</v>
      </c>
      <c r="B18" s="40"/>
      <c r="C18" s="34"/>
      <c r="D18" s="34"/>
      <c r="E18" s="34"/>
      <c r="F18" s="165"/>
    </row>
    <row r="19" spans="1:6" ht="15" customHeight="1">
      <c r="A19" s="253"/>
      <c r="B19" s="41"/>
      <c r="C19" s="34"/>
      <c r="D19" s="34"/>
      <c r="E19" s="34"/>
      <c r="F19" s="165"/>
    </row>
    <row r="20" spans="1:6" ht="15" customHeight="1">
      <c r="A20" s="252">
        <v>6</v>
      </c>
      <c r="B20" s="40"/>
      <c r="C20" s="34"/>
      <c r="D20" s="34"/>
      <c r="E20" s="34"/>
      <c r="F20" s="165"/>
    </row>
    <row r="21" spans="1:6" ht="15" customHeight="1">
      <c r="A21" s="253"/>
      <c r="B21" s="41"/>
      <c r="C21" s="34"/>
      <c r="D21" s="34"/>
      <c r="E21" s="34"/>
      <c r="F21" s="165"/>
    </row>
    <row r="22" spans="1:6" ht="15" customHeight="1">
      <c r="A22" s="252">
        <v>7</v>
      </c>
      <c r="B22" s="40"/>
      <c r="C22" s="34"/>
      <c r="D22" s="34"/>
      <c r="E22" s="34"/>
      <c r="F22" s="165"/>
    </row>
    <row r="23" spans="1:6" ht="15" customHeight="1">
      <c r="A23" s="253"/>
      <c r="B23" s="41"/>
      <c r="C23" s="34"/>
      <c r="D23" s="34"/>
      <c r="E23" s="34"/>
      <c r="F23" s="165"/>
    </row>
    <row r="24" spans="1:6" ht="15" customHeight="1">
      <c r="A24" s="252">
        <v>8</v>
      </c>
      <c r="B24" s="40"/>
      <c r="C24" s="34"/>
      <c r="D24" s="34"/>
      <c r="E24" s="34"/>
      <c r="F24" s="165"/>
    </row>
    <row r="25" spans="1:6" ht="15" customHeight="1">
      <c r="A25" s="253"/>
      <c r="B25" s="41"/>
      <c r="C25" s="34"/>
      <c r="D25" s="34"/>
      <c r="E25" s="34"/>
      <c r="F25" s="165"/>
    </row>
    <row r="26" spans="1:6" ht="15" customHeight="1">
      <c r="A26" s="252">
        <v>9</v>
      </c>
      <c r="B26" s="40"/>
      <c r="C26" s="34"/>
      <c r="D26" s="34"/>
      <c r="E26" s="34"/>
      <c r="F26" s="165"/>
    </row>
    <row r="27" spans="1:6" ht="15" customHeight="1">
      <c r="A27" s="253"/>
      <c r="B27" s="41"/>
      <c r="C27" s="34"/>
      <c r="D27" s="34"/>
      <c r="E27" s="34"/>
      <c r="F27" s="165"/>
    </row>
    <row r="28" spans="1:6" ht="15" customHeight="1">
      <c r="A28" s="252">
        <v>10</v>
      </c>
      <c r="B28" s="40"/>
      <c r="C28" s="34"/>
      <c r="D28" s="34"/>
      <c r="E28" s="34"/>
      <c r="F28" s="165"/>
    </row>
    <row r="29" spans="1:6" ht="15" customHeight="1">
      <c r="A29" s="253"/>
      <c r="B29" s="41"/>
      <c r="C29" s="34"/>
      <c r="D29" s="34"/>
      <c r="E29" s="34"/>
      <c r="F29" s="165"/>
    </row>
    <row r="30" spans="1:6" ht="15" customHeight="1">
      <c r="A30" s="252">
        <v>11</v>
      </c>
      <c r="B30" s="40"/>
      <c r="C30" s="34"/>
      <c r="D30" s="34"/>
      <c r="E30" s="34"/>
      <c r="F30" s="165"/>
    </row>
    <row r="31" spans="1:6" ht="15" customHeight="1">
      <c r="A31" s="253"/>
      <c r="B31" s="41"/>
      <c r="C31" s="34"/>
      <c r="D31" s="34"/>
      <c r="E31" s="34"/>
      <c r="F31" s="165"/>
    </row>
    <row r="32" spans="1:6" ht="15" customHeight="1">
      <c r="A32" s="252">
        <v>12</v>
      </c>
      <c r="B32" s="40"/>
      <c r="C32" s="34"/>
      <c r="D32" s="34"/>
      <c r="E32" s="34"/>
      <c r="F32" s="165"/>
    </row>
    <row r="33" spans="1:6" ht="15" customHeight="1">
      <c r="A33" s="253"/>
      <c r="B33" s="41"/>
      <c r="C33" s="34"/>
      <c r="D33" s="34"/>
      <c r="E33" s="34"/>
      <c r="F33" s="165"/>
    </row>
    <row r="34" spans="1:6" ht="15" customHeight="1">
      <c r="A34" s="252">
        <v>13</v>
      </c>
      <c r="B34" s="40"/>
      <c r="C34" s="34"/>
      <c r="D34" s="34"/>
      <c r="E34" s="34"/>
      <c r="F34" s="165"/>
    </row>
    <row r="35" spans="1:6" ht="15" customHeight="1">
      <c r="A35" s="253"/>
      <c r="B35" s="41"/>
      <c r="C35" s="34"/>
      <c r="D35" s="34"/>
      <c r="E35" s="34"/>
      <c r="F35" s="165"/>
    </row>
    <row r="36" spans="1:6" ht="15" customHeight="1">
      <c r="A36" s="252">
        <v>14</v>
      </c>
      <c r="B36" s="40"/>
      <c r="C36" s="34"/>
      <c r="D36" s="34"/>
      <c r="E36" s="34"/>
      <c r="F36" s="165"/>
    </row>
    <row r="37" spans="1:6" ht="15" customHeight="1">
      <c r="A37" s="253"/>
      <c r="B37" s="41"/>
      <c r="C37" s="34"/>
      <c r="D37" s="34"/>
      <c r="E37" s="34"/>
      <c r="F37" s="165"/>
    </row>
    <row r="38" spans="1:6" ht="15" customHeight="1">
      <c r="A38" s="252">
        <v>15</v>
      </c>
      <c r="B38" s="40"/>
      <c r="C38" s="34"/>
      <c r="D38" s="34"/>
      <c r="E38" s="34"/>
      <c r="F38" s="165"/>
    </row>
    <row r="39" spans="1:6" ht="15" customHeight="1">
      <c r="A39" s="253"/>
      <c r="B39" s="41"/>
      <c r="C39" s="34"/>
      <c r="D39" s="34"/>
      <c r="E39" s="34"/>
      <c r="F39" s="165"/>
    </row>
    <row r="40" spans="1:6" ht="15" customHeight="1">
      <c r="A40" s="165"/>
      <c r="B40" s="165"/>
      <c r="C40" s="165"/>
      <c r="D40" s="165"/>
      <c r="E40" s="165"/>
      <c r="F40" s="165"/>
    </row>
    <row r="41" spans="1:6" ht="15" customHeight="1">
      <c r="A41" s="165"/>
      <c r="B41" s="165" t="s">
        <v>30</v>
      </c>
      <c r="C41" s="171"/>
      <c r="D41" s="161"/>
      <c r="E41" s="165"/>
      <c r="F41" s="165"/>
    </row>
    <row r="42" spans="1:6" ht="15" customHeight="1">
      <c r="A42" s="165"/>
      <c r="B42" s="165"/>
      <c r="C42" s="165"/>
      <c r="D42" s="161"/>
      <c r="E42" s="165"/>
      <c r="F42" s="165"/>
    </row>
    <row r="43" spans="1:6" ht="15" customHeight="1">
      <c r="A43" s="165"/>
      <c r="B43" s="165" t="s">
        <v>14</v>
      </c>
      <c r="C43" s="171"/>
      <c r="D43" s="161"/>
      <c r="E43" s="165"/>
      <c r="F43" s="165"/>
    </row>
    <row r="44" spans="1:6" ht="15" customHeight="1">
      <c r="A44" s="165"/>
      <c r="B44" s="165"/>
      <c r="C44" s="172"/>
      <c r="D44" s="161"/>
      <c r="E44" s="165"/>
      <c r="F44" s="165"/>
    </row>
    <row r="45" spans="1:6" ht="15" customHeight="1">
      <c r="A45" s="165"/>
      <c r="B45" s="165"/>
      <c r="C45" s="165"/>
      <c r="D45" s="165"/>
      <c r="E45" s="165"/>
      <c r="F45" s="165"/>
    </row>
  </sheetData>
  <sheetProtection sheet="1" objects="1" scenarios="1"/>
  <mergeCells count="16">
    <mergeCell ref="A34:A35"/>
    <mergeCell ref="A36:A37"/>
    <mergeCell ref="A38:A39"/>
    <mergeCell ref="A1:F1"/>
    <mergeCell ref="A22:A23"/>
    <mergeCell ref="A24:A25"/>
    <mergeCell ref="A26:A27"/>
    <mergeCell ref="A28:A29"/>
    <mergeCell ref="A30:A31"/>
    <mergeCell ref="A32:A33"/>
    <mergeCell ref="A10:A11"/>
    <mergeCell ref="A12:A13"/>
    <mergeCell ref="A14:A15"/>
    <mergeCell ref="A16:A17"/>
    <mergeCell ref="A18:A19"/>
    <mergeCell ref="A20:A21"/>
  </mergeCells>
  <phoneticPr fontId="5" type="noConversion"/>
  <pageMargins left="0.5" right="0.5" top="0.5" bottom="0.5" header="0.3" footer="0.3"/>
  <pageSetup scale="83"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52"/>
  <sheetViews>
    <sheetView showZeros="0" zoomScaleNormal="100" zoomScaleSheetLayoutView="100" workbookViewId="0">
      <selection sqref="A1:I1"/>
    </sheetView>
  </sheetViews>
  <sheetFormatPr defaultColWidth="9.140625" defaultRowHeight="15"/>
  <cols>
    <col min="1" max="1" width="1.7109375" style="22" customWidth="1"/>
    <col min="2" max="2" width="2.7109375" style="22" customWidth="1"/>
    <col min="3" max="3" width="33.7109375" style="22" customWidth="1"/>
    <col min="4" max="5" width="18.85546875" style="22" customWidth="1"/>
    <col min="6" max="6" width="10.85546875" style="22" customWidth="1"/>
    <col min="7" max="7" width="12.7109375" style="21" customWidth="1"/>
    <col min="8" max="8" width="26.5703125" style="22" customWidth="1"/>
    <col min="9" max="9" width="1.7109375" style="22" customWidth="1"/>
    <col min="10" max="16384" width="9.140625" style="22"/>
  </cols>
  <sheetData>
    <row r="1" spans="1:9" ht="15.75">
      <c r="A1" s="254" t="s">
        <v>55</v>
      </c>
      <c r="B1" s="255"/>
      <c r="C1" s="255"/>
      <c r="D1" s="255"/>
      <c r="E1" s="255"/>
      <c r="F1" s="255"/>
      <c r="G1" s="255"/>
      <c r="H1" s="255"/>
      <c r="I1" s="255"/>
    </row>
    <row r="2" spans="1:9">
      <c r="A2" s="130"/>
      <c r="B2" s="130"/>
      <c r="C2" s="130"/>
      <c r="D2" s="130"/>
      <c r="E2" s="130"/>
      <c r="F2" s="130"/>
      <c r="G2" s="130"/>
      <c r="H2" s="130"/>
      <c r="I2" s="131"/>
    </row>
    <row r="3" spans="1:9" ht="15.75">
      <c r="A3" s="130"/>
      <c r="B3" s="132"/>
      <c r="C3" s="133" t="s">
        <v>112</v>
      </c>
      <c r="D3" s="173">
        <f>DenRoster!C3</f>
        <v>0</v>
      </c>
      <c r="E3" s="173"/>
      <c r="F3" s="130"/>
      <c r="G3" s="130"/>
      <c r="H3" s="134"/>
      <c r="I3" s="131"/>
    </row>
    <row r="4" spans="1:9" ht="15.75">
      <c r="A4" s="130"/>
      <c r="B4" s="131"/>
      <c r="C4" s="135" t="s">
        <v>113</v>
      </c>
      <c r="D4" s="173">
        <f>DenRoster!C4</f>
        <v>0</v>
      </c>
      <c r="E4" s="173"/>
      <c r="F4" s="131"/>
      <c r="G4" s="131"/>
      <c r="H4" s="131"/>
      <c r="I4" s="131"/>
    </row>
    <row r="5" spans="1:9" ht="15.75">
      <c r="A5" s="130"/>
      <c r="B5" s="131"/>
      <c r="C5" s="135" t="s">
        <v>114</v>
      </c>
      <c r="D5" s="173">
        <f>DenRoster!C5</f>
        <v>0</v>
      </c>
      <c r="E5" s="173"/>
      <c r="F5" s="131"/>
      <c r="G5" s="131"/>
      <c r="H5" s="131"/>
      <c r="I5" s="131"/>
    </row>
    <row r="6" spans="1:9" ht="15.75">
      <c r="A6" s="130"/>
      <c r="B6" s="136"/>
      <c r="C6" s="135" t="s">
        <v>115</v>
      </c>
      <c r="D6" s="173">
        <f>DenRoster!C6</f>
        <v>0</v>
      </c>
      <c r="E6" s="173"/>
      <c r="F6" s="130"/>
      <c r="G6" s="130"/>
      <c r="H6" s="131"/>
      <c r="I6" s="131"/>
    </row>
    <row r="7" spans="1:9" ht="15.75">
      <c r="A7" s="130"/>
      <c r="B7" s="137"/>
      <c r="C7" s="135" t="s">
        <v>116</v>
      </c>
      <c r="D7" s="173">
        <f>DenRoster!C7</f>
        <v>0</v>
      </c>
      <c r="E7" s="173"/>
      <c r="F7" s="130"/>
      <c r="G7" s="130"/>
      <c r="H7" s="131"/>
      <c r="I7" s="131"/>
    </row>
    <row r="8" spans="1:9">
      <c r="A8" s="130"/>
      <c r="B8" s="131"/>
      <c r="C8" s="131"/>
      <c r="D8" s="130"/>
      <c r="E8" s="130"/>
      <c r="F8" s="130"/>
      <c r="G8" s="130"/>
      <c r="H8" s="131"/>
      <c r="I8" s="131"/>
    </row>
    <row r="9" spans="1:9" ht="15.75">
      <c r="A9" s="130"/>
      <c r="B9" s="138"/>
      <c r="C9" s="139" t="s">
        <v>54</v>
      </c>
      <c r="D9" s="140"/>
      <c r="E9" s="138"/>
      <c r="F9" s="141" t="s">
        <v>50</v>
      </c>
      <c r="G9" s="142"/>
      <c r="H9" s="140" t="s">
        <v>10</v>
      </c>
      <c r="I9" s="131"/>
    </row>
    <row r="10" spans="1:9" ht="15.75">
      <c r="A10" s="130"/>
      <c r="B10" s="143"/>
      <c r="C10" s="144" t="s">
        <v>4</v>
      </c>
      <c r="D10" s="145" t="s">
        <v>42</v>
      </c>
      <c r="E10" s="146" t="s">
        <v>200</v>
      </c>
      <c r="F10" s="146" t="s">
        <v>28</v>
      </c>
      <c r="G10" s="147" t="s">
        <v>38</v>
      </c>
      <c r="H10" s="148" t="s">
        <v>3</v>
      </c>
      <c r="I10" s="131"/>
    </row>
    <row r="11" spans="1:9">
      <c r="A11" s="130"/>
      <c r="B11" s="150" t="s">
        <v>36</v>
      </c>
      <c r="C11" s="151"/>
      <c r="D11" s="25"/>
      <c r="E11" s="25"/>
      <c r="F11" s="26"/>
      <c r="G11" s="26"/>
      <c r="H11" s="149" t="s">
        <v>29</v>
      </c>
      <c r="I11" s="131"/>
    </row>
    <row r="12" spans="1:9">
      <c r="A12" s="130"/>
      <c r="B12" s="152" t="str">
        <f>DenStatus!B4</f>
        <v>BOBCAT Requirements:</v>
      </c>
      <c r="C12" s="153"/>
      <c r="D12" s="25"/>
      <c r="E12" s="25"/>
      <c r="F12" s="26"/>
      <c r="G12" s="26"/>
      <c r="H12" s="36"/>
      <c r="I12" s="131"/>
    </row>
    <row r="13" spans="1:9">
      <c r="A13" s="130"/>
      <c r="B13" s="150"/>
      <c r="C13" s="151" t="str">
        <f>DenStatus!C5</f>
        <v>Scout Oath</v>
      </c>
      <c r="D13" s="25"/>
      <c r="E13" s="25"/>
      <c r="F13" s="26"/>
      <c r="G13" s="26"/>
      <c r="H13" s="36"/>
      <c r="I13" s="131"/>
    </row>
    <row r="14" spans="1:9">
      <c r="A14" s="130"/>
      <c r="B14" s="150"/>
      <c r="C14" s="151" t="str">
        <f>DenStatus!C6</f>
        <v>Scout Law</v>
      </c>
      <c r="D14" s="25"/>
      <c r="E14" s="25"/>
      <c r="F14" s="26"/>
      <c r="G14" s="26"/>
      <c r="H14" s="36"/>
      <c r="I14" s="131"/>
    </row>
    <row r="15" spans="1:9">
      <c r="A15" s="130"/>
      <c r="B15" s="150"/>
      <c r="C15" s="151" t="str">
        <f>DenStatus!C7</f>
        <v>Cub Scout Sign</v>
      </c>
      <c r="D15" s="25"/>
      <c r="E15" s="25"/>
      <c r="F15" s="26"/>
      <c r="G15" s="26"/>
      <c r="H15" s="36"/>
      <c r="I15" s="131"/>
    </row>
    <row r="16" spans="1:9">
      <c r="A16" s="130"/>
      <c r="B16" s="150"/>
      <c r="C16" s="151" t="str">
        <f>DenStatus!C8</f>
        <v>Cub Scout Handshake</v>
      </c>
      <c r="D16" s="25"/>
      <c r="E16" s="25"/>
      <c r="F16" s="26"/>
      <c r="G16" s="26"/>
      <c r="H16" s="36"/>
      <c r="I16" s="131"/>
    </row>
    <row r="17" spans="1:9">
      <c r="A17" s="130"/>
      <c r="B17" s="150"/>
      <c r="C17" s="151" t="str">
        <f>DenStatus!C9</f>
        <v>Cub Scout Motto</v>
      </c>
      <c r="D17" s="25"/>
      <c r="E17" s="25"/>
      <c r="F17" s="26"/>
      <c r="G17" s="26"/>
      <c r="H17" s="36"/>
      <c r="I17" s="131"/>
    </row>
    <row r="18" spans="1:9">
      <c r="A18" s="130"/>
      <c r="B18" s="150"/>
      <c r="C18" s="151" t="str">
        <f>DenStatus!C10</f>
        <v>Cub Scout Salute</v>
      </c>
      <c r="D18" s="25"/>
      <c r="E18" s="25"/>
      <c r="F18" s="26"/>
      <c r="G18" s="26"/>
      <c r="H18" s="36"/>
      <c r="I18" s="131"/>
    </row>
    <row r="19" spans="1:9">
      <c r="A19" s="130"/>
      <c r="B19" s="150"/>
      <c r="C19" s="151" t="str">
        <f>DenStatus!C11</f>
        <v>Child Protection</v>
      </c>
      <c r="D19" s="25"/>
      <c r="E19" s="25"/>
      <c r="F19" s="26"/>
      <c r="G19" s="26"/>
      <c r="H19" s="36"/>
      <c r="I19" s="131"/>
    </row>
    <row r="20" spans="1:9">
      <c r="A20" s="130"/>
      <c r="B20" s="150" t="str">
        <f>DenStatus!B14</f>
        <v>CORE Adventures:</v>
      </c>
      <c r="C20" s="151"/>
      <c r="D20" s="25"/>
      <c r="E20" s="25"/>
      <c r="F20" s="26"/>
      <c r="G20" s="26"/>
      <c r="H20" s="36"/>
      <c r="I20" s="131"/>
    </row>
    <row r="21" spans="1:9">
      <c r="A21" s="130"/>
      <c r="B21" s="150"/>
      <c r="C21" s="151" t="str">
        <f>DenStatus!C15</f>
        <v>Call of the Wild</v>
      </c>
      <c r="D21" s="25"/>
      <c r="E21" s="25"/>
      <c r="F21" s="26"/>
      <c r="G21" s="26"/>
      <c r="H21" s="36"/>
      <c r="I21" s="131"/>
    </row>
    <row r="22" spans="1:9">
      <c r="A22" s="130"/>
      <c r="B22" s="150"/>
      <c r="C22" s="151" t="str">
        <f>DenStatus!C16</f>
        <v>Council Fire</v>
      </c>
      <c r="D22" s="25"/>
      <c r="E22" s="25"/>
      <c r="F22" s="26"/>
      <c r="G22" s="26"/>
      <c r="H22" s="36"/>
      <c r="I22" s="131"/>
    </row>
    <row r="23" spans="1:9">
      <c r="A23" s="130"/>
      <c r="B23" s="150"/>
      <c r="C23" s="151" t="str">
        <f>DenStatus!C17</f>
        <v>Duty to God Footsteps</v>
      </c>
      <c r="D23" s="25"/>
      <c r="E23" s="25"/>
      <c r="F23" s="26"/>
      <c r="G23" s="26"/>
      <c r="H23" s="36"/>
      <c r="I23" s="131"/>
    </row>
    <row r="24" spans="1:9">
      <c r="A24" s="130"/>
      <c r="B24" s="150"/>
      <c r="C24" s="151" t="str">
        <f>DenStatus!C18</f>
        <v>Howling at the Moon</v>
      </c>
      <c r="D24" s="25"/>
      <c r="E24" s="25"/>
      <c r="F24" s="26"/>
      <c r="G24" s="26"/>
      <c r="H24" s="36"/>
      <c r="I24" s="131"/>
    </row>
    <row r="25" spans="1:9">
      <c r="A25" s="130"/>
      <c r="B25" s="150"/>
      <c r="C25" s="151" t="str">
        <f>DenStatus!C19</f>
        <v>Paws on the Path</v>
      </c>
      <c r="D25" s="25"/>
      <c r="E25" s="25"/>
      <c r="F25" s="26"/>
      <c r="G25" s="26"/>
      <c r="H25" s="36"/>
      <c r="I25" s="131"/>
    </row>
    <row r="26" spans="1:9">
      <c r="A26" s="130"/>
      <c r="B26" s="154"/>
      <c r="C26" s="151" t="str">
        <f>DenStatus!C20</f>
        <v>Running with the Pack</v>
      </c>
      <c r="D26" s="25"/>
      <c r="E26" s="25"/>
      <c r="F26" s="26"/>
      <c r="G26" s="26"/>
      <c r="H26" s="26"/>
      <c r="I26" s="131"/>
    </row>
    <row r="27" spans="1:9">
      <c r="A27" s="130"/>
      <c r="B27" s="150" t="str">
        <f>DenStatus!B23</f>
        <v>ELECTIVE Adventures:</v>
      </c>
      <c r="C27" s="151"/>
      <c r="D27" s="25"/>
      <c r="E27" s="25"/>
      <c r="F27" s="26"/>
      <c r="G27" s="26"/>
      <c r="H27" s="26"/>
      <c r="I27" s="131"/>
    </row>
    <row r="28" spans="1:9">
      <c r="A28" s="130"/>
      <c r="B28" s="150"/>
      <c r="C28" s="151" t="str">
        <f>DenStatus!C24</f>
        <v>Adventures in Coins</v>
      </c>
      <c r="D28" s="25"/>
      <c r="E28" s="25"/>
      <c r="F28" s="26"/>
      <c r="G28" s="26"/>
      <c r="H28" s="26"/>
      <c r="I28" s="131"/>
    </row>
    <row r="29" spans="1:9">
      <c r="A29" s="130"/>
      <c r="B29" s="150"/>
      <c r="C29" s="151" t="str">
        <f>DenStatus!C25</f>
        <v>Air of the Wolf</v>
      </c>
      <c r="D29" s="25"/>
      <c r="E29" s="25"/>
      <c r="F29" s="26"/>
      <c r="G29" s="26"/>
      <c r="H29" s="26"/>
      <c r="I29" s="131"/>
    </row>
    <row r="30" spans="1:9">
      <c r="A30" s="130"/>
      <c r="B30" s="150"/>
      <c r="C30" s="151" t="str">
        <f>DenStatus!C26</f>
        <v>Code of the Wolf</v>
      </c>
      <c r="D30" s="25"/>
      <c r="E30" s="25"/>
      <c r="F30" s="26"/>
      <c r="G30" s="26"/>
      <c r="H30" s="26"/>
      <c r="I30" s="131"/>
    </row>
    <row r="31" spans="1:9">
      <c r="A31" s="130"/>
      <c r="B31" s="150"/>
      <c r="C31" s="151" t="str">
        <f>DenStatus!C27</f>
        <v>Collections &amp; Hobbies</v>
      </c>
      <c r="D31" s="25"/>
      <c r="E31" s="25"/>
      <c r="F31" s="26"/>
      <c r="G31" s="26"/>
      <c r="H31" s="26"/>
      <c r="I31" s="131"/>
    </row>
    <row r="32" spans="1:9">
      <c r="A32" s="130"/>
      <c r="B32" s="150"/>
      <c r="C32" s="151" t="str">
        <f>DenStatus!C28</f>
        <v>Cubs Who Care</v>
      </c>
      <c r="D32" s="25"/>
      <c r="E32" s="25"/>
      <c r="F32" s="26"/>
      <c r="G32" s="26"/>
      <c r="H32" s="26"/>
      <c r="I32" s="131"/>
    </row>
    <row r="33" spans="1:9">
      <c r="A33" s="130"/>
      <c r="B33" s="150"/>
      <c r="C33" s="151" t="str">
        <f>DenStatus!C29</f>
        <v>Digging in the Past</v>
      </c>
      <c r="D33" s="25"/>
      <c r="E33" s="25"/>
      <c r="F33" s="26"/>
      <c r="G33" s="26"/>
      <c r="H33" s="26"/>
      <c r="I33" s="131"/>
    </row>
    <row r="34" spans="1:9">
      <c r="A34" s="130"/>
      <c r="B34" s="150"/>
      <c r="C34" s="151" t="str">
        <f>DenStatus!C30</f>
        <v>Finding Your Way</v>
      </c>
      <c r="D34" s="25"/>
      <c r="E34" s="25"/>
      <c r="F34" s="26"/>
      <c r="G34" s="26"/>
      <c r="H34" s="26"/>
      <c r="I34" s="131"/>
    </row>
    <row r="35" spans="1:9">
      <c r="A35" s="130"/>
      <c r="B35" s="150"/>
      <c r="C35" s="151" t="str">
        <f>DenStatus!C31</f>
        <v>Germs Alive!</v>
      </c>
      <c r="D35" s="25"/>
      <c r="E35" s="25"/>
      <c r="F35" s="26"/>
      <c r="G35" s="26"/>
      <c r="H35" s="26"/>
      <c r="I35" s="131"/>
    </row>
    <row r="36" spans="1:9">
      <c r="A36" s="130"/>
      <c r="B36" s="150"/>
      <c r="C36" s="151" t="str">
        <f>DenStatus!C32</f>
        <v>Grow Something</v>
      </c>
      <c r="D36" s="25"/>
      <c r="E36" s="25"/>
      <c r="F36" s="26"/>
      <c r="G36" s="26"/>
      <c r="H36" s="26"/>
      <c r="I36" s="131"/>
    </row>
    <row r="37" spans="1:9">
      <c r="A37" s="130"/>
      <c r="B37" s="150"/>
      <c r="C37" s="151" t="str">
        <f>DenStatus!C33</f>
        <v>Hometown Heroes</v>
      </c>
      <c r="D37" s="25"/>
      <c r="E37" s="25"/>
      <c r="F37" s="26"/>
      <c r="G37" s="26"/>
      <c r="H37" s="26"/>
      <c r="I37" s="131"/>
    </row>
    <row r="38" spans="1:9">
      <c r="A38" s="130"/>
      <c r="B38" s="155"/>
      <c r="C38" s="142" t="str">
        <f>DenStatus!C34</f>
        <v>Motor Away</v>
      </c>
      <c r="D38" s="29"/>
      <c r="E38" s="29"/>
      <c r="F38" s="30"/>
      <c r="G38" s="30"/>
      <c r="H38" s="30"/>
      <c r="I38" s="131"/>
    </row>
    <row r="39" spans="1:9" ht="15.75">
      <c r="A39" s="130"/>
      <c r="B39" s="156"/>
      <c r="C39" s="151" t="str">
        <f>DenStatus!C35</f>
        <v>Paws of Skill</v>
      </c>
      <c r="D39" s="25"/>
      <c r="E39" s="25"/>
      <c r="F39" s="26"/>
      <c r="G39" s="26"/>
      <c r="H39" s="26"/>
      <c r="I39" s="131"/>
    </row>
    <row r="40" spans="1:9">
      <c r="A40" s="130"/>
      <c r="B40" s="143"/>
      <c r="C40" s="157" t="str">
        <f>DenStatus!C36</f>
        <v>Spirit of the Water</v>
      </c>
      <c r="D40" s="27"/>
      <c r="E40" s="27"/>
      <c r="F40" s="28"/>
      <c r="G40" s="28"/>
      <c r="H40" s="28"/>
      <c r="I40" s="131"/>
    </row>
    <row r="41" spans="1:9">
      <c r="A41" s="130"/>
      <c r="B41" s="143" t="str">
        <f>DenStatus!B39</f>
        <v>OTHER Requirements:</v>
      </c>
      <c r="C41" s="157"/>
      <c r="D41" s="27"/>
      <c r="E41" s="27"/>
      <c r="F41" s="28"/>
      <c r="G41" s="28"/>
      <c r="H41" s="28"/>
      <c r="I41" s="131"/>
    </row>
    <row r="42" spans="1:9">
      <c r="A42" s="130"/>
      <c r="B42" s="143"/>
      <c r="C42" s="157" t="str">
        <f>DenStatus!C40</f>
        <v>Child Protection</v>
      </c>
      <c r="D42" s="27"/>
      <c r="E42" s="27"/>
      <c r="F42" s="28"/>
      <c r="G42" s="28"/>
      <c r="H42" s="28"/>
      <c r="I42" s="131"/>
    </row>
    <row r="43" spans="1:9">
      <c r="A43" s="130"/>
      <c r="B43" s="143"/>
      <c r="C43" s="157" t="str">
        <f>DenStatus!C41</f>
        <v>Cyber Chip</v>
      </c>
      <c r="D43" s="27"/>
      <c r="E43" s="27"/>
      <c r="F43" s="28"/>
      <c r="G43" s="28"/>
      <c r="H43" s="28"/>
      <c r="I43" s="131"/>
    </row>
    <row r="44" spans="1:9" ht="15.75" thickBot="1">
      <c r="A44" s="130"/>
      <c r="B44" s="158" t="s">
        <v>41</v>
      </c>
      <c r="C44" s="159"/>
      <c r="D44" s="162"/>
      <c r="E44" s="162"/>
      <c r="F44" s="163"/>
      <c r="G44" s="163"/>
      <c r="H44" s="164" t="s">
        <v>29</v>
      </c>
      <c r="I44" s="131"/>
    </row>
    <row r="45" spans="1:9" ht="15.75" thickTop="1">
      <c r="A45" s="130"/>
      <c r="B45" s="130"/>
      <c r="C45" s="130"/>
      <c r="D45" s="130"/>
      <c r="E45" s="130"/>
      <c r="F45" s="130"/>
      <c r="G45" s="130"/>
      <c r="H45" s="130"/>
      <c r="I45" s="131"/>
    </row>
    <row r="46" spans="1:9">
      <c r="A46" s="130"/>
      <c r="B46" s="160" t="s">
        <v>47</v>
      </c>
      <c r="C46" s="137"/>
      <c r="D46" s="160"/>
      <c r="E46" s="160"/>
      <c r="F46" s="130"/>
      <c r="G46" s="130"/>
      <c r="H46" s="130"/>
      <c r="I46" s="131"/>
    </row>
    <row r="47" spans="1:9">
      <c r="A47" s="130"/>
      <c r="B47" s="130"/>
      <c r="C47" s="161" t="s">
        <v>117</v>
      </c>
      <c r="D47" s="160"/>
      <c r="E47" s="160"/>
      <c r="F47" s="130"/>
      <c r="G47" s="130"/>
      <c r="H47" s="130"/>
      <c r="I47" s="131"/>
    </row>
    <row r="48" spans="1:9">
      <c r="A48" s="130"/>
      <c r="B48" s="130"/>
      <c r="C48" s="161" t="s">
        <v>118</v>
      </c>
      <c r="D48" s="160"/>
      <c r="E48" s="160"/>
      <c r="F48" s="130"/>
      <c r="G48" s="130"/>
      <c r="H48" s="130"/>
      <c r="I48" s="131"/>
    </row>
    <row r="49" spans="1:9">
      <c r="A49" s="130"/>
      <c r="B49" s="130"/>
      <c r="C49" s="161" t="s">
        <v>119</v>
      </c>
      <c r="D49" s="160"/>
      <c r="E49" s="160"/>
      <c r="F49" s="130"/>
      <c r="G49" s="130"/>
      <c r="H49" s="130"/>
      <c r="I49" s="131"/>
    </row>
    <row r="50" spans="1:9">
      <c r="A50" s="130"/>
      <c r="B50" s="130"/>
      <c r="C50" s="161" t="s">
        <v>120</v>
      </c>
      <c r="D50" s="160"/>
      <c r="E50" s="160"/>
      <c r="F50" s="130"/>
      <c r="G50" s="130"/>
      <c r="H50" s="130"/>
      <c r="I50" s="131"/>
    </row>
    <row r="51" spans="1:9">
      <c r="A51" s="130"/>
      <c r="B51" s="130"/>
      <c r="C51" s="161" t="s">
        <v>121</v>
      </c>
      <c r="D51" s="130"/>
      <c r="E51" s="130"/>
      <c r="F51" s="130"/>
      <c r="G51" s="130"/>
      <c r="H51" s="130"/>
      <c r="I51" s="131"/>
    </row>
    <row r="52" spans="1:9">
      <c r="A52" s="130"/>
      <c r="B52" s="130"/>
      <c r="C52" s="130"/>
      <c r="D52" s="130"/>
      <c r="E52" s="130"/>
      <c r="F52" s="130"/>
      <c r="G52" s="130"/>
      <c r="H52" s="130"/>
      <c r="I52" s="131"/>
    </row>
  </sheetData>
  <sheetProtection sheet="1" objects="1" scenarios="1"/>
  <mergeCells count="1">
    <mergeCell ref="A1:I1"/>
  </mergeCells>
  <phoneticPr fontId="5" type="noConversion"/>
  <pageMargins left="0.5" right="0.5" top="0.5" bottom="0.5" header="0.3" footer="0.3"/>
  <pageSetup scale="76" orientation="portrait" r:id="rId1"/>
  <headerFooter alignWithMargins="0"/>
</worksheet>
</file>

<file path=xl/worksheets/sheet5.xml><?xml version="1.0" encoding="utf-8"?>
<worksheet xmlns="http://schemas.openxmlformats.org/spreadsheetml/2006/main" xmlns:r="http://schemas.openxmlformats.org/officeDocument/2006/relationships">
  <dimension ref="A1:AC203"/>
  <sheetViews>
    <sheetView showGridLines="0" showZeros="0" zoomScaleNormal="100" workbookViewId="0">
      <pane xSplit="3" ySplit="3" topLeftCell="D4" activePane="bottomRight" state="frozen"/>
      <selection pane="topRight" activeCell="D1" sqref="D1"/>
      <selection pane="bottomLeft" activeCell="A4" sqref="A4"/>
      <selection pane="bottomRight" activeCell="D4" sqref="D4"/>
    </sheetView>
  </sheetViews>
  <sheetFormatPr defaultColWidth="9.140625" defaultRowHeight="12.75"/>
  <cols>
    <col min="1" max="1" width="1.7109375" style="9" customWidth="1"/>
    <col min="2" max="2" width="9.7109375" style="14" customWidth="1"/>
    <col min="3" max="3" width="20.140625" style="9" customWidth="1"/>
    <col min="4" max="6" width="10.7109375" style="14" customWidth="1"/>
    <col min="7" max="8" width="10.7109375" style="9" customWidth="1"/>
    <col min="9" max="11" width="10.7109375" style="14" customWidth="1"/>
    <col min="12" max="18" width="10.7109375" style="9" customWidth="1"/>
    <col min="19" max="19" width="9.7109375" style="9" customWidth="1"/>
    <col min="20" max="20" width="8.7109375" style="9" customWidth="1"/>
    <col min="21" max="21" width="40.7109375" style="9" customWidth="1"/>
    <col min="22" max="22" width="30.7109375" style="9" customWidth="1"/>
    <col min="23" max="23" width="2.7109375" style="14" customWidth="1"/>
    <col min="24" max="45" width="6.140625" style="9" customWidth="1"/>
    <col min="46" max="16384" width="9.140625" style="9"/>
  </cols>
  <sheetData>
    <row r="1" spans="1:29">
      <c r="A1" s="79"/>
      <c r="B1" s="95" t="s">
        <v>31</v>
      </c>
      <c r="C1" s="96"/>
      <c r="D1" s="97" t="s">
        <v>24</v>
      </c>
      <c r="E1" s="59">
        <v>2</v>
      </c>
      <c r="F1" s="59">
        <v>3</v>
      </c>
      <c r="G1" s="59">
        <v>4</v>
      </c>
      <c r="H1" s="59">
        <v>5</v>
      </c>
      <c r="I1" s="59">
        <v>6</v>
      </c>
      <c r="J1" s="59">
        <v>7</v>
      </c>
      <c r="K1" s="59">
        <v>8</v>
      </c>
      <c r="L1" s="59">
        <v>9</v>
      </c>
      <c r="M1" s="59">
        <v>10</v>
      </c>
      <c r="N1" s="59">
        <v>11</v>
      </c>
      <c r="O1" s="59">
        <v>12</v>
      </c>
      <c r="P1" s="59">
        <v>13</v>
      </c>
      <c r="Q1" s="59">
        <v>14</v>
      </c>
      <c r="R1" s="59">
        <v>15</v>
      </c>
      <c r="S1" s="64"/>
      <c r="T1" s="79"/>
      <c r="U1" s="79"/>
      <c r="V1" s="66"/>
      <c r="W1" s="79"/>
      <c r="X1" s="14"/>
      <c r="Y1" s="14"/>
      <c r="Z1" s="14"/>
      <c r="AA1" s="14"/>
      <c r="AB1" s="14"/>
      <c r="AC1" s="14"/>
    </row>
    <row r="2" spans="1:29">
      <c r="A2" s="79"/>
      <c r="B2" s="98" t="s">
        <v>13</v>
      </c>
      <c r="C2" s="13">
        <v>40466</v>
      </c>
      <c r="D2" s="61" t="str">
        <f>'Cub1'!B1</f>
        <v>First</v>
      </c>
      <c r="E2" s="60" t="str">
        <f>'Cub2'!B1</f>
        <v>First</v>
      </c>
      <c r="F2" s="61" t="str">
        <f>'Cub3'!B1</f>
        <v>First</v>
      </c>
      <c r="G2" s="60" t="str">
        <f>'Cub4'!B1</f>
        <v>First</v>
      </c>
      <c r="H2" s="61" t="str">
        <f>'Cub5'!B1</f>
        <v>First</v>
      </c>
      <c r="I2" s="60" t="str">
        <f>'Cub6'!B1</f>
        <v>First</v>
      </c>
      <c r="J2" s="61" t="str">
        <f>'Cub7'!B1</f>
        <v>First</v>
      </c>
      <c r="K2" s="60" t="str">
        <f>'Cub8'!B1</f>
        <v>First</v>
      </c>
      <c r="L2" s="61" t="str">
        <f>'Cub9'!B1</f>
        <v>First</v>
      </c>
      <c r="M2" s="60" t="str">
        <f>'Cub10'!B1</f>
        <v>First</v>
      </c>
      <c r="N2" s="60" t="str">
        <f>'Cub11'!B1</f>
        <v>First</v>
      </c>
      <c r="O2" s="62" t="str">
        <f>'Cub12'!B1</f>
        <v>First</v>
      </c>
      <c r="P2" s="62" t="str">
        <f>'Cub13'!B1</f>
        <v>First</v>
      </c>
      <c r="Q2" s="60" t="str">
        <f>'Cub14'!B1</f>
        <v>First</v>
      </c>
      <c r="R2" s="62" t="str">
        <f>'Cub15'!B1</f>
        <v>First</v>
      </c>
      <c r="S2" s="64"/>
      <c r="T2" s="79"/>
      <c r="U2" s="79"/>
      <c r="V2" s="66"/>
      <c r="W2" s="79"/>
      <c r="X2" s="14"/>
      <c r="Y2" s="14"/>
      <c r="Z2" s="14"/>
      <c r="AA2" s="14"/>
      <c r="AB2" s="14"/>
      <c r="AC2" s="14"/>
    </row>
    <row r="3" spans="1:29">
      <c r="A3" s="79"/>
      <c r="B3" s="99" t="s">
        <v>0</v>
      </c>
      <c r="C3" s="100" t="s">
        <v>7</v>
      </c>
      <c r="D3" s="101" t="str">
        <f>'Cub1'!B2</f>
        <v>Last</v>
      </c>
      <c r="E3" s="102" t="str">
        <f>'Cub2'!B2</f>
        <v>Last</v>
      </c>
      <c r="F3" s="101" t="str">
        <f>'Cub3'!B2</f>
        <v>Last</v>
      </c>
      <c r="G3" s="102" t="str">
        <f>'Cub4'!B2</f>
        <v>Last</v>
      </c>
      <c r="H3" s="101" t="str">
        <f>'Cub5'!B2</f>
        <v>Last</v>
      </c>
      <c r="I3" s="102" t="str">
        <f>'Cub6'!B2</f>
        <v>Last</v>
      </c>
      <c r="J3" s="101" t="str">
        <f>'Cub7'!B2</f>
        <v>Last</v>
      </c>
      <c r="K3" s="102" t="str">
        <f>'Cub8'!B2</f>
        <v>Last</v>
      </c>
      <c r="L3" s="101" t="str">
        <f>'Cub9'!B2</f>
        <v>Last</v>
      </c>
      <c r="M3" s="102" t="str">
        <f>'Cub10'!B2</f>
        <v>Last</v>
      </c>
      <c r="N3" s="102" t="str">
        <f>'Cub11'!B2</f>
        <v>Last</v>
      </c>
      <c r="O3" s="100" t="str">
        <f>'Cub12'!B2</f>
        <v>Last</v>
      </c>
      <c r="P3" s="100" t="str">
        <f>'Cub13'!B2</f>
        <v>Last</v>
      </c>
      <c r="Q3" s="102" t="str">
        <f>'Cub14'!B2</f>
        <v>Last</v>
      </c>
      <c r="R3" s="100" t="str">
        <f>'Cub15'!B2</f>
        <v>Last</v>
      </c>
      <c r="S3" s="64"/>
      <c r="T3" s="64"/>
      <c r="U3" s="64"/>
      <c r="V3" s="74"/>
      <c r="W3" s="79"/>
      <c r="X3" s="14"/>
      <c r="Y3" s="14"/>
      <c r="Z3" s="14"/>
      <c r="AA3" s="14"/>
      <c r="AB3" s="14"/>
      <c r="AC3" s="14"/>
    </row>
    <row r="4" spans="1:29">
      <c r="A4" s="79"/>
      <c r="B4" s="103" t="s">
        <v>88</v>
      </c>
      <c r="C4" s="58"/>
      <c r="D4" s="90" t="s">
        <v>198</v>
      </c>
      <c r="E4" s="104"/>
      <c r="F4" s="104"/>
      <c r="G4" s="104"/>
      <c r="H4" s="104"/>
      <c r="I4" s="104"/>
      <c r="J4" s="104"/>
      <c r="K4" s="104"/>
      <c r="L4" s="104"/>
      <c r="M4" s="104"/>
      <c r="N4" s="104"/>
      <c r="O4" s="104"/>
      <c r="P4" s="104"/>
      <c r="Q4" s="104"/>
      <c r="R4" s="97"/>
      <c r="S4" s="77"/>
      <c r="T4" s="77"/>
      <c r="U4" s="77"/>
      <c r="V4" s="74"/>
      <c r="W4" s="79"/>
      <c r="X4" s="14"/>
      <c r="Y4" s="14"/>
      <c r="Z4" s="14"/>
      <c r="AA4" s="14"/>
      <c r="AB4" s="14"/>
      <c r="AC4" s="14"/>
    </row>
    <row r="5" spans="1:29">
      <c r="A5" s="79"/>
      <c r="B5" s="59">
        <v>1</v>
      </c>
      <c r="C5" s="58" t="s">
        <v>57</v>
      </c>
      <c r="D5" s="59">
        <f>IF('Cub1'!T6&gt;=1,"X",0)</f>
        <v>0</v>
      </c>
      <c r="E5" s="59">
        <f>IF('Cub2'!T6&gt;=1,"X",0)</f>
        <v>0</v>
      </c>
      <c r="F5" s="59">
        <f>IF('Cub3'!T6&gt;=1,"X",0)</f>
        <v>0</v>
      </c>
      <c r="G5" s="59">
        <f>IF('Cub4'!T6&gt;=1,"X",0)</f>
        <v>0</v>
      </c>
      <c r="H5" s="59">
        <f>IF('Cub5'!T6&gt;=1,"X",0)</f>
        <v>0</v>
      </c>
      <c r="I5" s="59">
        <f>IF('Cub6'!T6&gt;=1,"X",0)</f>
        <v>0</v>
      </c>
      <c r="J5" s="59">
        <f>IF('Cub7'!T6&gt;=1,"X",0)</f>
        <v>0</v>
      </c>
      <c r="K5" s="59">
        <f>IF('Cub8'!T6&gt;=1,"X",0)</f>
        <v>0</v>
      </c>
      <c r="L5" s="59">
        <f>IF('Cub9'!T6&gt;=1,"X",0)</f>
        <v>0</v>
      </c>
      <c r="M5" s="59">
        <f>IF('Cub10'!T6&gt;=1,"X",0)</f>
        <v>0</v>
      </c>
      <c r="N5" s="59">
        <f>IF('Cub11'!T6&gt;=1,"X",0)</f>
        <v>0</v>
      </c>
      <c r="O5" s="59">
        <f>IF('Cub12'!T6&gt;=1,"X",0)</f>
        <v>0</v>
      </c>
      <c r="P5" s="59">
        <f>IF('Cub13'!T6&gt;=1,"X",0)</f>
        <v>0</v>
      </c>
      <c r="Q5" s="59">
        <f>IF('Cub14'!T6&gt;=1,"X",0)</f>
        <v>0</v>
      </c>
      <c r="R5" s="59">
        <f>IF('Cub15'!T6&gt;=1,"X",0)</f>
        <v>0</v>
      </c>
      <c r="S5" s="64"/>
      <c r="T5" s="64"/>
      <c r="U5" s="64"/>
      <c r="V5" s="74"/>
      <c r="W5" s="79"/>
      <c r="X5" s="14"/>
      <c r="Y5" s="14"/>
      <c r="Z5" s="14"/>
      <c r="AA5" s="14"/>
      <c r="AB5" s="14"/>
      <c r="AC5" s="14"/>
    </row>
    <row r="6" spans="1:29">
      <c r="A6" s="79"/>
      <c r="B6" s="59">
        <v>2</v>
      </c>
      <c r="C6" s="58" t="s">
        <v>58</v>
      </c>
      <c r="D6" s="59">
        <f>IF('Cub1'!T7&gt;=1,"X",0)</f>
        <v>0</v>
      </c>
      <c r="E6" s="59">
        <f>IF('Cub2'!T7&gt;=1,"X",0)</f>
        <v>0</v>
      </c>
      <c r="F6" s="59">
        <f>IF('Cub3'!T7&gt;=1,"X",0)</f>
        <v>0</v>
      </c>
      <c r="G6" s="59">
        <f>IF('Cub4'!T7&gt;=1,"X",0)</f>
        <v>0</v>
      </c>
      <c r="H6" s="59">
        <f>IF('Cub5'!T7&gt;=1,"X",0)</f>
        <v>0</v>
      </c>
      <c r="I6" s="59">
        <f>IF('Cub6'!T7&gt;=1,"X",0)</f>
        <v>0</v>
      </c>
      <c r="J6" s="59">
        <f>IF('Cub7'!T7&gt;=1,"X",0)</f>
        <v>0</v>
      </c>
      <c r="K6" s="59">
        <f>IF('Cub8'!T7&gt;=1,"X",0)</f>
        <v>0</v>
      </c>
      <c r="L6" s="59">
        <f>IF('Cub9'!T7&gt;=1,"X",0)</f>
        <v>0</v>
      </c>
      <c r="M6" s="59">
        <f>IF('Cub10'!T7&gt;=1,"X",0)</f>
        <v>0</v>
      </c>
      <c r="N6" s="59">
        <f>IF('Cub11'!T7&gt;=1,"X",0)</f>
        <v>0</v>
      </c>
      <c r="O6" s="59">
        <f>IF('Cub12'!T7&gt;=1,"X",0)</f>
        <v>0</v>
      </c>
      <c r="P6" s="59">
        <f>IF('Cub13'!T7&gt;=1,"X",0)</f>
        <v>0</v>
      </c>
      <c r="Q6" s="59">
        <f>IF('Cub14'!T7&gt;=1,"X",0)</f>
        <v>0</v>
      </c>
      <c r="R6" s="59">
        <f>IF('Cub15'!T7&gt;=1,"X",0)</f>
        <v>0</v>
      </c>
      <c r="S6" s="64"/>
      <c r="T6" s="64"/>
      <c r="U6" s="64"/>
      <c r="V6" s="74"/>
      <c r="W6" s="79"/>
      <c r="X6" s="14"/>
      <c r="Y6" s="14"/>
      <c r="Z6" s="14"/>
      <c r="AA6" s="14"/>
      <c r="AB6" s="14"/>
      <c r="AC6" s="14"/>
    </row>
    <row r="7" spans="1:29">
      <c r="A7" s="79"/>
      <c r="B7" s="59">
        <v>3</v>
      </c>
      <c r="C7" s="58" t="s">
        <v>23</v>
      </c>
      <c r="D7" s="59">
        <f>IF('Cub1'!T8&gt;=1,"X",0)</f>
        <v>0</v>
      </c>
      <c r="E7" s="59">
        <f>IF('Cub2'!T8&gt;=1,"X",0)</f>
        <v>0</v>
      </c>
      <c r="F7" s="59">
        <f>IF('Cub3'!T8&gt;=1,"X",0)</f>
        <v>0</v>
      </c>
      <c r="G7" s="59">
        <f>IF('Cub4'!T8&gt;=1,"X",0)</f>
        <v>0</v>
      </c>
      <c r="H7" s="59">
        <f>IF('Cub5'!T8&gt;=1,"X",0)</f>
        <v>0</v>
      </c>
      <c r="I7" s="59">
        <f>IF('Cub6'!T8&gt;=1,"X",0)</f>
        <v>0</v>
      </c>
      <c r="J7" s="59">
        <f>IF('Cub7'!T8&gt;=1,"X",0)</f>
        <v>0</v>
      </c>
      <c r="K7" s="59">
        <f>IF('Cub8'!T8&gt;=1,"X",0)</f>
        <v>0</v>
      </c>
      <c r="L7" s="59">
        <f>IF('Cub9'!T8&gt;=1,"X",0)</f>
        <v>0</v>
      </c>
      <c r="M7" s="59">
        <f>IF('Cub10'!T8&gt;=1,"X",0)</f>
        <v>0</v>
      </c>
      <c r="N7" s="59">
        <f>IF('Cub11'!T8&gt;=1,"X",0)</f>
        <v>0</v>
      </c>
      <c r="O7" s="59">
        <f>IF('Cub12'!T8&gt;=1,"X",0)</f>
        <v>0</v>
      </c>
      <c r="P7" s="59">
        <f>IF('Cub13'!T8&gt;=1,"X",0)</f>
        <v>0</v>
      </c>
      <c r="Q7" s="59">
        <f>IF('Cub14'!T8&gt;=1,"X",0)</f>
        <v>0</v>
      </c>
      <c r="R7" s="59">
        <f>IF('Cub15'!T8&gt;=1,"X",0)</f>
        <v>0</v>
      </c>
      <c r="S7" s="64"/>
      <c r="T7" s="64"/>
      <c r="U7" s="64"/>
      <c r="V7" s="74"/>
      <c r="W7" s="79"/>
      <c r="X7" s="14"/>
      <c r="Y7" s="14"/>
      <c r="Z7" s="14"/>
      <c r="AA7" s="14"/>
      <c r="AB7" s="14"/>
      <c r="AC7" s="14"/>
    </row>
    <row r="8" spans="1:29">
      <c r="A8" s="79"/>
      <c r="B8" s="59">
        <v>4</v>
      </c>
      <c r="C8" s="58" t="s">
        <v>20</v>
      </c>
      <c r="D8" s="59">
        <f>IF('Cub1'!T9&gt;=1,"X",0)</f>
        <v>0</v>
      </c>
      <c r="E8" s="59">
        <f>IF('Cub2'!T9&gt;=1,"X",0)</f>
        <v>0</v>
      </c>
      <c r="F8" s="59">
        <f>IF('Cub3'!T9&gt;=1,"X",0)</f>
        <v>0</v>
      </c>
      <c r="G8" s="59">
        <f>IF('Cub4'!T9&gt;=1,"X",0)</f>
        <v>0</v>
      </c>
      <c r="H8" s="59">
        <f>IF('Cub5'!T9&gt;=1,"X",0)</f>
        <v>0</v>
      </c>
      <c r="I8" s="59">
        <f>IF('Cub6'!T9&gt;=1,"X",0)</f>
        <v>0</v>
      </c>
      <c r="J8" s="59">
        <f>IF('Cub7'!T9&gt;=1,"X",0)</f>
        <v>0</v>
      </c>
      <c r="K8" s="59">
        <f>IF('Cub8'!T9&gt;=1,"X",0)</f>
        <v>0</v>
      </c>
      <c r="L8" s="59">
        <f>IF('Cub9'!T9&gt;=1,"X",0)</f>
        <v>0</v>
      </c>
      <c r="M8" s="59">
        <f>IF('Cub10'!T9&gt;=1,"X",0)</f>
        <v>0</v>
      </c>
      <c r="N8" s="59">
        <f>IF('Cub11'!T9&gt;=1,"X",0)</f>
        <v>0</v>
      </c>
      <c r="O8" s="59">
        <f>IF('Cub12'!T9&gt;=1,"X",0)</f>
        <v>0</v>
      </c>
      <c r="P8" s="59">
        <f>IF('Cub13'!T9&gt;=1,"X",0)</f>
        <v>0</v>
      </c>
      <c r="Q8" s="59">
        <f>IF('Cub14'!T9&gt;=1,"X",0)</f>
        <v>0</v>
      </c>
      <c r="R8" s="59">
        <f>IF('Cub15'!T9&gt;=1,"X",0)</f>
        <v>0</v>
      </c>
      <c r="S8" s="64"/>
      <c r="T8" s="64"/>
      <c r="U8" s="64"/>
      <c r="V8" s="74"/>
      <c r="W8" s="79"/>
      <c r="X8" s="14"/>
      <c r="Y8" s="14"/>
      <c r="Z8" s="14"/>
      <c r="AA8" s="14"/>
      <c r="AB8" s="14"/>
      <c r="AC8" s="14"/>
    </row>
    <row r="9" spans="1:29">
      <c r="A9" s="79"/>
      <c r="B9" s="59">
        <v>5</v>
      </c>
      <c r="C9" s="58" t="s">
        <v>21</v>
      </c>
      <c r="D9" s="59">
        <f>IF('Cub1'!T10&gt;=1,"X",0)</f>
        <v>0</v>
      </c>
      <c r="E9" s="59">
        <f>IF('Cub2'!T10&gt;=1,"X",0)</f>
        <v>0</v>
      </c>
      <c r="F9" s="59">
        <f>IF('Cub3'!T10&gt;=1,"X",0)</f>
        <v>0</v>
      </c>
      <c r="G9" s="59">
        <f>IF('Cub4'!T10&gt;=1,"X",0)</f>
        <v>0</v>
      </c>
      <c r="H9" s="59">
        <f>IF('Cub5'!T10&gt;=1,"X",0)</f>
        <v>0</v>
      </c>
      <c r="I9" s="59">
        <f>IF('Cub6'!T10&gt;=1,"X",0)</f>
        <v>0</v>
      </c>
      <c r="J9" s="59">
        <f>IF('Cub7'!T10&gt;=1,"X",0)</f>
        <v>0</v>
      </c>
      <c r="K9" s="59">
        <f>IF('Cub8'!T10&gt;=1,"X",0)</f>
        <v>0</v>
      </c>
      <c r="L9" s="59">
        <f>IF('Cub9'!T10&gt;=1,"X",0)</f>
        <v>0</v>
      </c>
      <c r="M9" s="59">
        <f>IF('Cub10'!T10&gt;=1,"X",0)</f>
        <v>0</v>
      </c>
      <c r="N9" s="59">
        <f>IF('Cub11'!T10&gt;=1,"X",0)</f>
        <v>0</v>
      </c>
      <c r="O9" s="59">
        <f>IF('Cub12'!T10&gt;=1,"X",0)</f>
        <v>0</v>
      </c>
      <c r="P9" s="59">
        <f>IF('Cub13'!T10&gt;=1,"X",0)</f>
        <v>0</v>
      </c>
      <c r="Q9" s="59">
        <f>IF('Cub14'!T10&gt;=1,"X",0)</f>
        <v>0</v>
      </c>
      <c r="R9" s="59">
        <f>IF('Cub15'!T10&gt;=1,"X",0)</f>
        <v>0</v>
      </c>
      <c r="S9" s="64"/>
      <c r="T9" s="64"/>
      <c r="U9" s="64"/>
      <c r="V9" s="74"/>
      <c r="W9" s="79"/>
      <c r="X9" s="14"/>
      <c r="Y9" s="14"/>
      <c r="Z9" s="14"/>
      <c r="AA9" s="14"/>
      <c r="AB9" s="14"/>
      <c r="AC9" s="14"/>
    </row>
    <row r="10" spans="1:29">
      <c r="A10" s="79"/>
      <c r="B10" s="59">
        <v>6</v>
      </c>
      <c r="C10" s="58" t="s">
        <v>22</v>
      </c>
      <c r="D10" s="59">
        <f>IF('Cub1'!T11&gt;=1,"X",0)</f>
        <v>0</v>
      </c>
      <c r="E10" s="59">
        <f>IF('Cub2'!T11&gt;=1,"X",0)</f>
        <v>0</v>
      </c>
      <c r="F10" s="59">
        <f>IF('Cub3'!T11&gt;=1,"X",0)</f>
        <v>0</v>
      </c>
      <c r="G10" s="59">
        <f>IF('Cub4'!T11&gt;=1,"X",0)</f>
        <v>0</v>
      </c>
      <c r="H10" s="59">
        <f>IF('Cub5'!T11&gt;=1,"X",0)</f>
        <v>0</v>
      </c>
      <c r="I10" s="59">
        <f>IF('Cub6'!T11&gt;=1,"X",0)</f>
        <v>0</v>
      </c>
      <c r="J10" s="59">
        <f>IF('Cub7'!T11&gt;=1,"X",0)</f>
        <v>0</v>
      </c>
      <c r="K10" s="59">
        <f>IF('Cub8'!T11&gt;=1,"X",0)</f>
        <v>0</v>
      </c>
      <c r="L10" s="59">
        <f>IF('Cub9'!T11&gt;=1,"X",0)</f>
        <v>0</v>
      </c>
      <c r="M10" s="59">
        <f>IF('Cub10'!T11&gt;=1,"X",0)</f>
        <v>0</v>
      </c>
      <c r="N10" s="59">
        <f>IF('Cub11'!T11&gt;=1,"X",0)</f>
        <v>0</v>
      </c>
      <c r="O10" s="59">
        <f>IF('Cub12'!T11&gt;=1,"X",0)</f>
        <v>0</v>
      </c>
      <c r="P10" s="59">
        <f>IF('Cub13'!T11&gt;=1,"X",0)</f>
        <v>0</v>
      </c>
      <c r="Q10" s="59">
        <f>IF('Cub14'!T11&gt;=1,"X",0)</f>
        <v>0</v>
      </c>
      <c r="R10" s="59">
        <f>IF('Cub15'!T11&gt;=1,"X",0)</f>
        <v>0</v>
      </c>
      <c r="S10" s="64"/>
      <c r="T10" s="64"/>
      <c r="U10" s="64"/>
      <c r="V10" s="74"/>
      <c r="W10" s="79"/>
      <c r="X10" s="14"/>
      <c r="Y10" s="14"/>
      <c r="Z10" s="14"/>
      <c r="AA10" s="14"/>
      <c r="AB10" s="14"/>
      <c r="AC10" s="14"/>
    </row>
    <row r="11" spans="1:29" ht="13.5" thickBot="1">
      <c r="A11" s="79"/>
      <c r="B11" s="59">
        <v>7</v>
      </c>
      <c r="C11" s="58" t="s">
        <v>19</v>
      </c>
      <c r="D11" s="59">
        <f>IF('Cub1'!T12&gt;=1,"X",0)</f>
        <v>0</v>
      </c>
      <c r="E11" s="59">
        <f>IF('Cub2'!T12&gt;=1,"X",0)</f>
        <v>0</v>
      </c>
      <c r="F11" s="59">
        <f>IF('Cub3'!T12&gt;=1,"X",0)</f>
        <v>0</v>
      </c>
      <c r="G11" s="59">
        <f>IF('Cub4'!T12&gt;=1,"X",0)</f>
        <v>0</v>
      </c>
      <c r="H11" s="59">
        <f>IF('Cub5'!T12&gt;=1,"X",0)</f>
        <v>0</v>
      </c>
      <c r="I11" s="59">
        <f>IF('Cub6'!T12&gt;=1,"X",0)</f>
        <v>0</v>
      </c>
      <c r="J11" s="59">
        <f>IF('Cub7'!T12&gt;=1,"X",0)</f>
        <v>0</v>
      </c>
      <c r="K11" s="59">
        <f>IF('Cub8'!T12&gt;=1,"X",0)</f>
        <v>0</v>
      </c>
      <c r="L11" s="59">
        <f>IF('Cub9'!T12&gt;=1,"X",0)</f>
        <v>0</v>
      </c>
      <c r="M11" s="59">
        <f>IF('Cub10'!T12&gt;=1,"X",0)</f>
        <v>0</v>
      </c>
      <c r="N11" s="59">
        <f>IF('Cub11'!T12&gt;=1,"X",0)</f>
        <v>0</v>
      </c>
      <c r="O11" s="59">
        <f>IF('Cub12'!T12&gt;=1,"X",0)</f>
        <v>0</v>
      </c>
      <c r="P11" s="59">
        <f>IF('Cub13'!T12&gt;=1,"X",0)</f>
        <v>0</v>
      </c>
      <c r="Q11" s="59">
        <f>IF('Cub14'!T12&gt;=1,"X",0)</f>
        <v>0</v>
      </c>
      <c r="R11" s="59">
        <f>IF('Cub15'!T12&gt;=1,"X",0)</f>
        <v>0</v>
      </c>
      <c r="S11" s="64"/>
      <c r="T11" s="64"/>
      <c r="U11" s="64"/>
      <c r="V11" s="74"/>
      <c r="W11" s="79"/>
      <c r="X11" s="14"/>
      <c r="Y11" s="14"/>
      <c r="Z11" s="14"/>
      <c r="AA11" s="14"/>
      <c r="AB11" s="14"/>
      <c r="AC11" s="14"/>
    </row>
    <row r="12" spans="1:29" ht="14.25" thickTop="1" thickBot="1">
      <c r="A12" s="79"/>
      <c r="B12" s="105"/>
      <c r="C12" s="106" t="s">
        <v>94</v>
      </c>
      <c r="D12" s="107">
        <f>'Cub1'!C13</f>
        <v>0</v>
      </c>
      <c r="E12" s="107">
        <f>'Cub2'!C13</f>
        <v>0</v>
      </c>
      <c r="F12" s="107">
        <f>'Cub3'!C13</f>
        <v>0</v>
      </c>
      <c r="G12" s="107">
        <f>'Cub4'!C13</f>
        <v>0</v>
      </c>
      <c r="H12" s="107">
        <f>'Cub5'!C13</f>
        <v>0</v>
      </c>
      <c r="I12" s="107">
        <f>'Cub6'!C13</f>
        <v>0</v>
      </c>
      <c r="J12" s="107">
        <f>'Cub7'!C13</f>
        <v>0</v>
      </c>
      <c r="K12" s="107">
        <f>'Cub8'!C13</f>
        <v>0</v>
      </c>
      <c r="L12" s="107">
        <f>'Cub9'!C13</f>
        <v>0</v>
      </c>
      <c r="M12" s="107">
        <f>'Cub10'!C13</f>
        <v>0</v>
      </c>
      <c r="N12" s="107">
        <f>'Cub11'!C13</f>
        <v>0</v>
      </c>
      <c r="O12" s="107">
        <f>'Cub12'!C13</f>
        <v>0</v>
      </c>
      <c r="P12" s="107">
        <f>'Cub13'!C13</f>
        <v>0</v>
      </c>
      <c r="Q12" s="107">
        <f>'Cub14'!C13</f>
        <v>0</v>
      </c>
      <c r="R12" s="108">
        <f>'Cub15'!C13</f>
        <v>0</v>
      </c>
      <c r="S12" s="64"/>
      <c r="T12" s="64"/>
      <c r="U12" s="64"/>
      <c r="V12" s="74"/>
      <c r="W12" s="79"/>
      <c r="X12" s="14"/>
      <c r="Y12" s="14"/>
      <c r="Z12" s="14"/>
      <c r="AA12" s="14"/>
      <c r="AB12" s="14"/>
      <c r="AC12" s="14"/>
    </row>
    <row r="13" spans="1:29" ht="13.5" thickTop="1">
      <c r="A13" s="79"/>
      <c r="B13" s="79"/>
      <c r="C13" s="109"/>
      <c r="D13" s="74"/>
      <c r="E13" s="74"/>
      <c r="F13" s="79"/>
      <c r="G13" s="74"/>
      <c r="H13" s="74"/>
      <c r="I13" s="74"/>
      <c r="J13" s="74"/>
      <c r="K13" s="79"/>
      <c r="L13" s="79"/>
      <c r="M13" s="79"/>
      <c r="N13" s="79"/>
      <c r="O13" s="79"/>
      <c r="P13" s="79"/>
      <c r="Q13" s="79"/>
      <c r="R13" s="110"/>
      <c r="S13" s="79"/>
      <c r="T13" s="79"/>
      <c r="U13" s="79"/>
      <c r="V13" s="74"/>
      <c r="W13" s="79"/>
      <c r="X13" s="14"/>
      <c r="Y13" s="14"/>
      <c r="Z13" s="14"/>
      <c r="AA13" s="14"/>
      <c r="AB13" s="14"/>
      <c r="AC13" s="14"/>
    </row>
    <row r="14" spans="1:29">
      <c r="A14" s="79"/>
      <c r="B14" s="103" t="s">
        <v>86</v>
      </c>
      <c r="C14" s="111"/>
      <c r="D14" s="90" t="s">
        <v>199</v>
      </c>
      <c r="E14" s="104"/>
      <c r="F14" s="104"/>
      <c r="G14" s="104"/>
      <c r="H14" s="104"/>
      <c r="I14" s="104"/>
      <c r="J14" s="104"/>
      <c r="K14" s="104"/>
      <c r="L14" s="104"/>
      <c r="M14" s="104"/>
      <c r="N14" s="104"/>
      <c r="O14" s="104"/>
      <c r="P14" s="104"/>
      <c r="Q14" s="104"/>
      <c r="R14" s="97"/>
      <c r="S14" s="77"/>
      <c r="T14" s="77"/>
      <c r="U14" s="77"/>
      <c r="V14" s="74"/>
      <c r="W14" s="79"/>
      <c r="X14" s="14"/>
      <c r="Y14" s="14"/>
      <c r="Z14" s="14"/>
      <c r="AA14" s="14"/>
      <c r="AB14" s="14"/>
      <c r="AC14" s="14"/>
    </row>
    <row r="15" spans="1:29">
      <c r="A15" s="79"/>
      <c r="B15" s="59">
        <v>1</v>
      </c>
      <c r="C15" s="58" t="s">
        <v>59</v>
      </c>
      <c r="D15" s="59">
        <f>IF('Cub1'!T18&gt;=1,"X",0)</f>
        <v>0</v>
      </c>
      <c r="E15" s="59">
        <f>IF('Cub2'!T18&gt;=1,"X",0)</f>
        <v>0</v>
      </c>
      <c r="F15" s="59">
        <f>IF('Cub3'!T18&gt;=1,"X",0)</f>
        <v>0</v>
      </c>
      <c r="G15" s="59">
        <f>IF('Cub4'!T18&gt;=1,"X",0)</f>
        <v>0</v>
      </c>
      <c r="H15" s="59">
        <f>IF('Cub5'!T18&gt;=1,"X",0)</f>
        <v>0</v>
      </c>
      <c r="I15" s="59">
        <f>IF('Cub6'!T18&gt;=1,"X",0)</f>
        <v>0</v>
      </c>
      <c r="J15" s="59">
        <f>IF('Cub7'!T18&gt;=1,"X",0)</f>
        <v>0</v>
      </c>
      <c r="K15" s="59">
        <f>IF('Cub8'!T18&gt;=1,"X",0)</f>
        <v>0</v>
      </c>
      <c r="L15" s="59">
        <f>IF('Cub9'!T18&gt;=1,"X",0)</f>
        <v>0</v>
      </c>
      <c r="M15" s="59">
        <f>IF('Cub10'!T18&gt;=1,"X",0)</f>
        <v>0</v>
      </c>
      <c r="N15" s="59">
        <f>IF('Cub11'!T18&gt;=1,"X",0)</f>
        <v>0</v>
      </c>
      <c r="O15" s="59">
        <f>IF('Cub12'!T18&gt;=1,"X",0)</f>
        <v>0</v>
      </c>
      <c r="P15" s="59">
        <f>IF('Cub13'!T18&gt;=1,"X",0)</f>
        <v>0</v>
      </c>
      <c r="Q15" s="59">
        <f>IF('Cub14'!T18&gt;=1,"X",0)</f>
        <v>0</v>
      </c>
      <c r="R15" s="59">
        <f>IF('Cub15'!T18&gt;=1,"X",0)</f>
        <v>0</v>
      </c>
      <c r="S15" s="64"/>
      <c r="T15" s="64"/>
      <c r="U15" s="64"/>
      <c r="V15" s="74"/>
      <c r="W15" s="79"/>
      <c r="X15" s="14"/>
      <c r="Y15" s="14"/>
      <c r="Z15" s="14"/>
      <c r="AA15" s="14"/>
      <c r="AB15" s="14"/>
      <c r="AC15" s="14"/>
    </row>
    <row r="16" spans="1:29">
      <c r="A16" s="79"/>
      <c r="B16" s="59">
        <v>2</v>
      </c>
      <c r="C16" s="58" t="s">
        <v>60</v>
      </c>
      <c r="D16" s="59">
        <f>IF('Cub1'!T20&gt;=1,"X",0)</f>
        <v>0</v>
      </c>
      <c r="E16" s="59">
        <f>IF('Cub2'!T20&gt;=1,"X",0)</f>
        <v>0</v>
      </c>
      <c r="F16" s="59">
        <f>IF('Cub3'!T20&gt;=1,"X",0)</f>
        <v>0</v>
      </c>
      <c r="G16" s="59">
        <f>IF('Cub4'!T20&gt;=1,"X",0)</f>
        <v>0</v>
      </c>
      <c r="H16" s="59">
        <f>IF('Cub5'!T20&gt;=1,"X",0)</f>
        <v>0</v>
      </c>
      <c r="I16" s="59">
        <f>IF('Cub6'!T20&gt;=1,"X",0)</f>
        <v>0</v>
      </c>
      <c r="J16" s="59">
        <f>IF('Cub7'!T20&gt;=1,"X",0)</f>
        <v>0</v>
      </c>
      <c r="K16" s="59">
        <f>IF('Cub8'!T20&gt;=1,"X",0)</f>
        <v>0</v>
      </c>
      <c r="L16" s="59">
        <f>IF('Cub9'!T20&gt;=1,"X",0)</f>
        <v>0</v>
      </c>
      <c r="M16" s="59">
        <f>IF('Cub10'!T20&gt;=1,"X",0)</f>
        <v>0</v>
      </c>
      <c r="N16" s="59">
        <f>IF('Cub11'!T20&gt;=1,"X",0)</f>
        <v>0</v>
      </c>
      <c r="O16" s="59">
        <f>IF('Cub12'!T20&gt;=1,"X",0)</f>
        <v>0</v>
      </c>
      <c r="P16" s="59">
        <f>IF('Cub13'!T20&gt;=1,"X",0)</f>
        <v>0</v>
      </c>
      <c r="Q16" s="59">
        <f>IF('Cub14'!T20&gt;=1,"X",0)</f>
        <v>0</v>
      </c>
      <c r="R16" s="59">
        <f>IF('Cub15'!T20&gt;=1,"X",0)</f>
        <v>0</v>
      </c>
      <c r="S16" s="64"/>
      <c r="T16" s="64"/>
      <c r="U16" s="64"/>
      <c r="V16" s="74"/>
      <c r="W16" s="79"/>
      <c r="X16" s="14"/>
      <c r="Y16" s="14"/>
      <c r="Z16" s="14"/>
      <c r="AA16" s="14"/>
      <c r="AB16" s="14"/>
      <c r="AC16" s="14"/>
    </row>
    <row r="17" spans="1:29">
      <c r="A17" s="79"/>
      <c r="B17" s="59">
        <v>3</v>
      </c>
      <c r="C17" s="58" t="s">
        <v>61</v>
      </c>
      <c r="D17" s="59">
        <f>IF('Cub1'!T22&gt;=1,"X",0)</f>
        <v>0</v>
      </c>
      <c r="E17" s="59">
        <f>IF('Cub2'!T22&gt;=1,"X",0)</f>
        <v>0</v>
      </c>
      <c r="F17" s="59">
        <f>IF('Cub3'!T22&gt;=1,"X",0)</f>
        <v>0</v>
      </c>
      <c r="G17" s="59">
        <f>IF('Cub4'!T22&gt;=1,"X",0)</f>
        <v>0</v>
      </c>
      <c r="H17" s="59">
        <f>IF('Cub5'!T22&gt;=1,"X",0)</f>
        <v>0</v>
      </c>
      <c r="I17" s="59">
        <f>IF('Cub6'!T22&gt;=1,"X",0)</f>
        <v>0</v>
      </c>
      <c r="J17" s="59">
        <f>IF('Cub7'!T22&gt;=1,"X",0)</f>
        <v>0</v>
      </c>
      <c r="K17" s="59">
        <f>IF('Cub8'!T22&gt;=1,"X",0)</f>
        <v>0</v>
      </c>
      <c r="L17" s="59">
        <f>IF('Cub9'!T22&gt;=1,"X",0)</f>
        <v>0</v>
      </c>
      <c r="M17" s="59">
        <f>IF('Cub10'!T22&gt;=1,"X",0)</f>
        <v>0</v>
      </c>
      <c r="N17" s="59">
        <f>IF('Cub11'!T22&gt;=1,"X",0)</f>
        <v>0</v>
      </c>
      <c r="O17" s="59">
        <f>IF('Cub12'!T22&gt;=1,"X",0)</f>
        <v>0</v>
      </c>
      <c r="P17" s="59">
        <f>IF('Cub13'!T22&gt;=1,"X",0)</f>
        <v>0</v>
      </c>
      <c r="Q17" s="59">
        <f>IF('Cub14'!T22&gt;=1,"X",0)</f>
        <v>0</v>
      </c>
      <c r="R17" s="59">
        <f>IF('Cub15'!T22&gt;=1,"X",0)</f>
        <v>0</v>
      </c>
      <c r="S17" s="64"/>
      <c r="T17" s="64"/>
      <c r="U17" s="64"/>
      <c r="V17" s="74"/>
      <c r="W17" s="79"/>
      <c r="X17" s="14"/>
      <c r="Y17" s="14"/>
      <c r="Z17" s="14"/>
      <c r="AA17" s="14"/>
      <c r="AB17" s="14"/>
      <c r="AC17" s="14"/>
    </row>
    <row r="18" spans="1:29">
      <c r="A18" s="79"/>
      <c r="B18" s="59">
        <v>4</v>
      </c>
      <c r="C18" s="58" t="s">
        <v>62</v>
      </c>
      <c r="D18" s="59">
        <f>IF('Cub1'!T24&gt;=1,"X",0)</f>
        <v>0</v>
      </c>
      <c r="E18" s="59">
        <f>IF('Cub2'!T24&gt;=1,"X",0)</f>
        <v>0</v>
      </c>
      <c r="F18" s="59">
        <f>IF('Cub3'!T24&gt;=1,"X",0)</f>
        <v>0</v>
      </c>
      <c r="G18" s="59">
        <f>IF('Cub4'!T24&gt;=1,"X",0)</f>
        <v>0</v>
      </c>
      <c r="H18" s="59">
        <f>IF('Cub5'!T24&gt;=1,"X",0)</f>
        <v>0</v>
      </c>
      <c r="I18" s="59">
        <f>IF('Cub6'!T24&gt;=1,"X",0)</f>
        <v>0</v>
      </c>
      <c r="J18" s="59">
        <f>IF('Cub7'!T24&gt;=1,"X",0)</f>
        <v>0</v>
      </c>
      <c r="K18" s="59">
        <f>IF('Cub8'!T24&gt;=1,"X",0)</f>
        <v>0</v>
      </c>
      <c r="L18" s="59">
        <f>IF('Cub9'!T24&gt;=1,"X",0)</f>
        <v>0</v>
      </c>
      <c r="M18" s="59">
        <f>IF('Cub10'!T24&gt;=1,"X",0)</f>
        <v>0</v>
      </c>
      <c r="N18" s="59">
        <f>IF('Cub11'!T24&gt;=1,"X",0)</f>
        <v>0</v>
      </c>
      <c r="O18" s="59">
        <f>IF('Cub12'!T24&gt;=1,"X",0)</f>
        <v>0</v>
      </c>
      <c r="P18" s="59">
        <f>IF('Cub13'!T24&gt;=1,"X",0)</f>
        <v>0</v>
      </c>
      <c r="Q18" s="59">
        <f>IF('Cub14'!T24&gt;=1,"X",0)</f>
        <v>0</v>
      </c>
      <c r="R18" s="59">
        <f>IF('Cub15'!T24&gt;=1,"X",0)</f>
        <v>0</v>
      </c>
      <c r="S18" s="64"/>
      <c r="T18" s="64"/>
      <c r="U18" s="64"/>
      <c r="V18" s="74"/>
      <c r="W18" s="79"/>
      <c r="X18" s="14"/>
      <c r="Y18" s="14"/>
      <c r="Z18" s="14"/>
      <c r="AA18" s="14"/>
      <c r="AB18" s="14"/>
      <c r="AC18" s="14"/>
    </row>
    <row r="19" spans="1:29">
      <c r="A19" s="79"/>
      <c r="B19" s="59">
        <v>5</v>
      </c>
      <c r="C19" s="58" t="s">
        <v>63</v>
      </c>
      <c r="D19" s="59">
        <f>IF('Cub1'!T26&gt;=1,"X",0)</f>
        <v>0</v>
      </c>
      <c r="E19" s="59">
        <f>IF('Cub2'!T26&gt;=1,"X",0)</f>
        <v>0</v>
      </c>
      <c r="F19" s="59">
        <f>IF('Cub3'!T26&gt;=1,"X",0)</f>
        <v>0</v>
      </c>
      <c r="G19" s="59">
        <f>IF('Cub4'!T26&gt;=1,"X",0)</f>
        <v>0</v>
      </c>
      <c r="H19" s="59">
        <f>IF('Cub5'!T26&gt;=1,"X",0)</f>
        <v>0</v>
      </c>
      <c r="I19" s="59">
        <f>IF('Cub6'!T26&gt;=1,"X",0)</f>
        <v>0</v>
      </c>
      <c r="J19" s="59">
        <f>IF('Cub7'!T26&gt;=1,"X",0)</f>
        <v>0</v>
      </c>
      <c r="K19" s="59">
        <f>IF('Cub8'!T26&gt;=1,"X",0)</f>
        <v>0</v>
      </c>
      <c r="L19" s="59">
        <f>IF('Cub9'!T26&gt;=1,"X",0)</f>
        <v>0</v>
      </c>
      <c r="M19" s="59">
        <f>IF('Cub10'!T26&gt;=1,"X",0)</f>
        <v>0</v>
      </c>
      <c r="N19" s="59">
        <f>IF('Cub11'!T26&gt;=1,"X",0)</f>
        <v>0</v>
      </c>
      <c r="O19" s="59">
        <f>IF('Cub12'!T26&gt;=1,"X",0)</f>
        <v>0</v>
      </c>
      <c r="P19" s="59">
        <f>IF('Cub13'!T26&gt;=1,"X",0)</f>
        <v>0</v>
      </c>
      <c r="Q19" s="59">
        <f>IF('Cub14'!T26&gt;=1,"X",0)</f>
        <v>0</v>
      </c>
      <c r="R19" s="59">
        <f>IF('Cub15'!T26&gt;=1,"X",0)</f>
        <v>0</v>
      </c>
      <c r="S19" s="64"/>
      <c r="T19" s="64"/>
      <c r="U19" s="64"/>
      <c r="V19" s="74"/>
      <c r="W19" s="79"/>
      <c r="X19" s="14"/>
      <c r="Y19" s="14"/>
      <c r="Z19" s="14"/>
      <c r="AA19" s="14"/>
      <c r="AB19" s="14"/>
      <c r="AC19" s="14"/>
    </row>
    <row r="20" spans="1:29" ht="13.5" thickBot="1">
      <c r="A20" s="79"/>
      <c r="B20" s="60">
        <v>6</v>
      </c>
      <c r="C20" s="112" t="s">
        <v>64</v>
      </c>
      <c r="D20" s="60">
        <f>IF('Cub1'!T28&gt;=1,"X",0)</f>
        <v>0</v>
      </c>
      <c r="E20" s="59">
        <f>IF('Cub2'!T28&gt;=1,"X",0)</f>
        <v>0</v>
      </c>
      <c r="F20" s="59">
        <f>IF('Cub3'!T28&gt;=1,"X",0)</f>
        <v>0</v>
      </c>
      <c r="G20" s="59">
        <f>IF('Cub4'!T28&gt;=1,"X",0)</f>
        <v>0</v>
      </c>
      <c r="H20" s="59">
        <f>IF('Cub5'!T28&gt;=1,"X",0)</f>
        <v>0</v>
      </c>
      <c r="I20" s="59">
        <f>IF('Cub6'!T28&gt;=1,"X",0)</f>
        <v>0</v>
      </c>
      <c r="J20" s="59">
        <f>IF('Cub7'!T28&gt;=1,"X",0)</f>
        <v>0</v>
      </c>
      <c r="K20" s="59">
        <f>IF('Cub8'!T28&gt;=1,"X",0)</f>
        <v>0</v>
      </c>
      <c r="L20" s="59">
        <f>IF('Cub9'!T28&gt;=1,"X",0)</f>
        <v>0</v>
      </c>
      <c r="M20" s="59">
        <f>IF('Cub10'!T28&gt;=1,"X",0)</f>
        <v>0</v>
      </c>
      <c r="N20" s="59">
        <f>IF('Cub11'!T28&gt;=1,"X",0)</f>
        <v>0</v>
      </c>
      <c r="O20" s="59">
        <f>IF('Cub12'!T28&gt;=1,"X",0)</f>
        <v>0</v>
      </c>
      <c r="P20" s="59">
        <f>IF('Cub13'!T28&gt;=1,"X",0)</f>
        <v>0</v>
      </c>
      <c r="Q20" s="59">
        <f>IF('Cub14'!T28&gt;=1,"X",0)</f>
        <v>0</v>
      </c>
      <c r="R20" s="59">
        <f>IF('Cub15'!T28&gt;=1,"X",0)</f>
        <v>0</v>
      </c>
      <c r="S20" s="64"/>
      <c r="T20" s="64"/>
      <c r="U20" s="64"/>
      <c r="V20" s="74"/>
      <c r="W20" s="79"/>
      <c r="X20" s="14"/>
      <c r="Y20" s="14"/>
      <c r="Z20" s="14"/>
      <c r="AA20" s="14"/>
      <c r="AB20" s="14"/>
      <c r="AC20" s="14"/>
    </row>
    <row r="21" spans="1:29" ht="14.25" thickTop="1" thickBot="1">
      <c r="A21" s="79"/>
      <c r="B21" s="113"/>
      <c r="C21" s="106" t="s">
        <v>95</v>
      </c>
      <c r="D21" s="107">
        <f>'Cub1'!C30</f>
        <v>0</v>
      </c>
      <c r="E21" s="107">
        <f>'Cub2'!C30</f>
        <v>0</v>
      </c>
      <c r="F21" s="107">
        <f>'Cub3'!C30</f>
        <v>0</v>
      </c>
      <c r="G21" s="107">
        <f>'Cub4'!C30</f>
        <v>0</v>
      </c>
      <c r="H21" s="107">
        <f>'Cub5'!C30</f>
        <v>0</v>
      </c>
      <c r="I21" s="107">
        <f>'Cub6'!C30</f>
        <v>0</v>
      </c>
      <c r="J21" s="107">
        <f>'Cub7'!C30</f>
        <v>0</v>
      </c>
      <c r="K21" s="107">
        <f>'Cub8'!C30</f>
        <v>0</v>
      </c>
      <c r="L21" s="107">
        <f>'Cub9'!C30</f>
        <v>0</v>
      </c>
      <c r="M21" s="107">
        <f>'Cub10'!C30</f>
        <v>0</v>
      </c>
      <c r="N21" s="107">
        <f>'Cub11'!C30</f>
        <v>0</v>
      </c>
      <c r="O21" s="114">
        <f>'Cub12'!C30</f>
        <v>0</v>
      </c>
      <c r="P21" s="114">
        <f>'Cub13'!C30</f>
        <v>0</v>
      </c>
      <c r="Q21" s="107">
        <f>'Cub14'!C30</f>
        <v>0</v>
      </c>
      <c r="R21" s="108">
        <f>'Cub15'!C30</f>
        <v>0</v>
      </c>
      <c r="S21" s="64"/>
      <c r="T21" s="64"/>
      <c r="U21" s="64"/>
      <c r="V21" s="74"/>
      <c r="W21" s="79"/>
      <c r="X21" s="14"/>
      <c r="Y21" s="14"/>
      <c r="Z21" s="14"/>
      <c r="AA21" s="14"/>
      <c r="AB21" s="14"/>
      <c r="AC21" s="14"/>
    </row>
    <row r="22" spans="1:29" ht="13.5" thickTop="1">
      <c r="A22" s="79"/>
      <c r="B22" s="64"/>
      <c r="C22" s="77"/>
      <c r="D22" s="64"/>
      <c r="E22" s="64"/>
      <c r="F22" s="64"/>
      <c r="G22" s="64"/>
      <c r="H22" s="64"/>
      <c r="I22" s="64"/>
      <c r="J22" s="64"/>
      <c r="K22" s="64"/>
      <c r="L22" s="64"/>
      <c r="M22" s="64"/>
      <c r="N22" s="64"/>
      <c r="O22" s="64"/>
      <c r="P22" s="64"/>
      <c r="Q22" s="64"/>
      <c r="R22" s="64"/>
      <c r="S22" s="64"/>
      <c r="T22" s="64"/>
      <c r="U22" s="64"/>
      <c r="V22" s="74"/>
      <c r="W22" s="79"/>
      <c r="X22" s="14"/>
      <c r="Y22" s="14"/>
      <c r="Z22" s="14"/>
      <c r="AA22" s="14"/>
      <c r="AB22" s="14"/>
      <c r="AC22" s="14"/>
    </row>
    <row r="23" spans="1:29">
      <c r="A23" s="79"/>
      <c r="B23" s="103" t="s">
        <v>87</v>
      </c>
      <c r="C23" s="58"/>
      <c r="D23" s="90" t="s">
        <v>199</v>
      </c>
      <c r="E23" s="104"/>
      <c r="F23" s="104"/>
      <c r="G23" s="104"/>
      <c r="H23" s="104"/>
      <c r="I23" s="104"/>
      <c r="J23" s="104"/>
      <c r="K23" s="115"/>
      <c r="L23" s="115"/>
      <c r="M23" s="115"/>
      <c r="N23" s="115"/>
      <c r="O23" s="115"/>
      <c r="P23" s="115"/>
      <c r="Q23" s="115"/>
      <c r="R23" s="92"/>
      <c r="S23" s="64"/>
      <c r="T23" s="64"/>
      <c r="U23" s="64"/>
      <c r="V23" s="74"/>
      <c r="W23" s="79"/>
      <c r="X23" s="14"/>
      <c r="Y23" s="14"/>
      <c r="Z23" s="14"/>
      <c r="AA23" s="14"/>
      <c r="AB23" s="14"/>
      <c r="AC23" s="14"/>
    </row>
    <row r="24" spans="1:29">
      <c r="A24" s="79"/>
      <c r="B24" s="59">
        <v>1</v>
      </c>
      <c r="C24" s="58" t="s">
        <v>65</v>
      </c>
      <c r="D24" s="59">
        <f>IF('Cub1'!T35&gt;=1,"X",0)</f>
        <v>0</v>
      </c>
      <c r="E24" s="59">
        <f>IF('Cub2'!T35&gt;=1,"X",0)</f>
        <v>0</v>
      </c>
      <c r="F24" s="59">
        <f>IF('Cub3'!T35&gt;=1,"X",0)</f>
        <v>0</v>
      </c>
      <c r="G24" s="59">
        <f>IF('Cub4'!T35&gt;=1,"X",0)</f>
        <v>0</v>
      </c>
      <c r="H24" s="59">
        <f>IF('Cub5'!T35&gt;=1,"X",0)</f>
        <v>0</v>
      </c>
      <c r="I24" s="59">
        <f>IF('Cub6'!T35&gt;=1,"X",0)</f>
        <v>0</v>
      </c>
      <c r="J24" s="59">
        <f>IF('Cub7'!T35&gt;=1,"X",0)</f>
        <v>0</v>
      </c>
      <c r="K24" s="59">
        <f>IF('Cub8'!T35&gt;=1,"X",0)</f>
        <v>0</v>
      </c>
      <c r="L24" s="59">
        <f>IF('Cub9'!T35&gt;=1,"X",0)</f>
        <v>0</v>
      </c>
      <c r="M24" s="59">
        <f>IF('Cub10'!T35&gt;=1,"X",0)</f>
        <v>0</v>
      </c>
      <c r="N24" s="59">
        <f>IF('Cub11'!T35&gt;=1,"X",0)</f>
        <v>0</v>
      </c>
      <c r="O24" s="59">
        <f>IF('Cub12'!T35&gt;=1,"X",0)</f>
        <v>0</v>
      </c>
      <c r="P24" s="59">
        <f>IF('Cub13'!T35&gt;=1,"X",0)</f>
        <v>0</v>
      </c>
      <c r="Q24" s="59">
        <f>IF('Cub14'!T35&gt;=1,"X",0)</f>
        <v>0</v>
      </c>
      <c r="R24" s="59">
        <f>IF('Cub15'!T35&gt;=1,"X",0)</f>
        <v>0</v>
      </c>
      <c r="S24" s="64"/>
      <c r="T24" s="64"/>
      <c r="U24" s="64"/>
      <c r="V24" s="74"/>
      <c r="W24" s="79"/>
      <c r="X24" s="14"/>
      <c r="Y24" s="14"/>
      <c r="Z24" s="14"/>
      <c r="AA24" s="14"/>
      <c r="AB24" s="14"/>
      <c r="AC24" s="14"/>
    </row>
    <row r="25" spans="1:29">
      <c r="A25" s="79"/>
      <c r="B25" s="59">
        <f t="shared" ref="B25:B33" si="0">B24+1</f>
        <v>2</v>
      </c>
      <c r="C25" s="58" t="s">
        <v>66</v>
      </c>
      <c r="D25" s="59">
        <f>IF('Cub1'!T37&gt;=1,"X",0)</f>
        <v>0</v>
      </c>
      <c r="E25" s="59">
        <f>IF('Cub2'!T37&gt;=1,"X",0)</f>
        <v>0</v>
      </c>
      <c r="F25" s="59">
        <f>IF('Cub3'!T37&gt;=1,"X",0)</f>
        <v>0</v>
      </c>
      <c r="G25" s="59">
        <f>IF('Cub4'!T37&gt;=1,"X",0)</f>
        <v>0</v>
      </c>
      <c r="H25" s="59">
        <f>IF('Cub5'!T37&gt;=1,"X",0)</f>
        <v>0</v>
      </c>
      <c r="I25" s="59">
        <f>IF('Cub6'!T37&gt;=1,"X",0)</f>
        <v>0</v>
      </c>
      <c r="J25" s="59">
        <f>IF('Cub7'!T37&gt;=1,"X",0)</f>
        <v>0</v>
      </c>
      <c r="K25" s="59">
        <f>IF('Cub8'!T37&gt;=1,"X",0)</f>
        <v>0</v>
      </c>
      <c r="L25" s="59">
        <f>IF('Cub9'!T37&gt;=1,"X",0)</f>
        <v>0</v>
      </c>
      <c r="M25" s="59">
        <f>IF('Cub10'!T37&gt;=1,"X",0)</f>
        <v>0</v>
      </c>
      <c r="N25" s="59">
        <f>IF('Cub11'!T37&gt;=1,"X",0)</f>
        <v>0</v>
      </c>
      <c r="O25" s="59">
        <f>IF('Cub12'!T37&gt;=1,"X",0)</f>
        <v>0</v>
      </c>
      <c r="P25" s="59">
        <f>IF('Cub13'!T37&gt;=1,"X",0)</f>
        <v>0</v>
      </c>
      <c r="Q25" s="59">
        <f>IF('Cub14'!T37&gt;=1,"X",0)</f>
        <v>0</v>
      </c>
      <c r="R25" s="59">
        <f>IF('Cub15'!T37&gt;=1,"X",0)</f>
        <v>0</v>
      </c>
      <c r="S25" s="64"/>
      <c r="T25" s="64"/>
      <c r="U25" s="64"/>
      <c r="V25" s="74"/>
      <c r="W25" s="79"/>
      <c r="X25" s="14"/>
      <c r="Y25" s="14"/>
      <c r="Z25" s="14"/>
      <c r="AA25" s="14"/>
      <c r="AB25" s="14"/>
      <c r="AC25" s="14"/>
    </row>
    <row r="26" spans="1:29">
      <c r="A26" s="79"/>
      <c r="B26" s="59">
        <f t="shared" si="0"/>
        <v>3</v>
      </c>
      <c r="C26" s="58" t="s">
        <v>67</v>
      </c>
      <c r="D26" s="59">
        <f>IF('Cub1'!T39&gt;=1,"X",0)</f>
        <v>0</v>
      </c>
      <c r="E26" s="59">
        <f>IF('Cub2'!T39&gt;=1,"X",0)</f>
        <v>0</v>
      </c>
      <c r="F26" s="59">
        <f>IF('Cub3'!T39&gt;=1,"X",0)</f>
        <v>0</v>
      </c>
      <c r="G26" s="59">
        <f>IF('Cub4'!T39&gt;=1,"X",0)</f>
        <v>0</v>
      </c>
      <c r="H26" s="59">
        <f>IF('Cub5'!T39&gt;=1,"X",0)</f>
        <v>0</v>
      </c>
      <c r="I26" s="59">
        <f>IF('Cub6'!T39&gt;=1,"X",0)</f>
        <v>0</v>
      </c>
      <c r="J26" s="59">
        <f>IF('Cub7'!T39&gt;=1,"X",0)</f>
        <v>0</v>
      </c>
      <c r="K26" s="59">
        <f>IF('Cub8'!T39&gt;=1,"X",0)</f>
        <v>0</v>
      </c>
      <c r="L26" s="59">
        <f>IF('Cub9'!T39&gt;=1,"X",0)</f>
        <v>0</v>
      </c>
      <c r="M26" s="59">
        <f>IF('Cub10'!T39&gt;=1,"X",0)</f>
        <v>0</v>
      </c>
      <c r="N26" s="59">
        <f>IF('Cub11'!T39&gt;=1,"X",0)</f>
        <v>0</v>
      </c>
      <c r="O26" s="59">
        <f>IF('Cub12'!T39&gt;=1,"X",0)</f>
        <v>0</v>
      </c>
      <c r="P26" s="59">
        <f>IF('Cub13'!T39&gt;=1,"X",0)</f>
        <v>0</v>
      </c>
      <c r="Q26" s="59">
        <f>IF('Cub14'!T39&gt;=1,"X",0)</f>
        <v>0</v>
      </c>
      <c r="R26" s="59">
        <f>IF('Cub15'!T39&gt;=1,"X",0)</f>
        <v>0</v>
      </c>
      <c r="S26" s="64"/>
      <c r="T26" s="64"/>
      <c r="U26" s="64"/>
      <c r="V26" s="74"/>
      <c r="W26" s="79"/>
      <c r="X26" s="14"/>
      <c r="Y26" s="14"/>
      <c r="Z26" s="14"/>
      <c r="AA26" s="14"/>
      <c r="AB26" s="14"/>
      <c r="AC26" s="14"/>
    </row>
    <row r="27" spans="1:29">
      <c r="A27" s="79"/>
      <c r="B27" s="59">
        <f t="shared" si="0"/>
        <v>4</v>
      </c>
      <c r="C27" s="58" t="s">
        <v>68</v>
      </c>
      <c r="D27" s="59">
        <f>IF('Cub1'!T41&gt;=1,"X",0)</f>
        <v>0</v>
      </c>
      <c r="E27" s="59">
        <f>IF('Cub2'!T41&gt;=1,"X",0)</f>
        <v>0</v>
      </c>
      <c r="F27" s="59">
        <f>IF('Cub3'!T41&gt;=1,"X",0)</f>
        <v>0</v>
      </c>
      <c r="G27" s="59">
        <f>IF('Cub4'!T41&gt;=1,"X",0)</f>
        <v>0</v>
      </c>
      <c r="H27" s="59">
        <f>IF('Cub5'!T41&gt;=1,"X",0)</f>
        <v>0</v>
      </c>
      <c r="I27" s="59">
        <f>IF('Cub6'!T41&gt;=1,"X",0)</f>
        <v>0</v>
      </c>
      <c r="J27" s="59">
        <f>IF('Cub7'!T41&gt;=1,"X",0)</f>
        <v>0</v>
      </c>
      <c r="K27" s="59">
        <f>IF('Cub8'!T41&gt;=1,"X",0)</f>
        <v>0</v>
      </c>
      <c r="L27" s="59">
        <f>IF('Cub9'!T41&gt;=1,"X",0)</f>
        <v>0</v>
      </c>
      <c r="M27" s="59">
        <f>IF('Cub10'!T41&gt;=1,"X",0)</f>
        <v>0</v>
      </c>
      <c r="N27" s="59">
        <f>IF('Cub11'!T41&gt;=1,"X",0)</f>
        <v>0</v>
      </c>
      <c r="O27" s="59">
        <f>IF('Cub12'!T41&gt;=1,"X",0)</f>
        <v>0</v>
      </c>
      <c r="P27" s="59">
        <f>IF('Cub13'!T41&gt;=1,"X",0)</f>
        <v>0</v>
      </c>
      <c r="Q27" s="59">
        <f>IF('Cub14'!T41&gt;=1,"X",0)</f>
        <v>0</v>
      </c>
      <c r="R27" s="59">
        <f>IF('Cub15'!T41&gt;=1,"X",0)</f>
        <v>0</v>
      </c>
      <c r="S27" s="64"/>
      <c r="T27" s="64"/>
      <c r="U27" s="64"/>
      <c r="V27" s="74"/>
      <c r="W27" s="79"/>
      <c r="X27" s="14"/>
      <c r="Y27" s="14"/>
      <c r="Z27" s="14"/>
      <c r="AA27" s="14"/>
      <c r="AB27" s="14"/>
      <c r="AC27" s="14"/>
    </row>
    <row r="28" spans="1:29">
      <c r="A28" s="79"/>
      <c r="B28" s="59">
        <f t="shared" si="0"/>
        <v>5</v>
      </c>
      <c r="C28" s="58" t="s">
        <v>69</v>
      </c>
      <c r="D28" s="59">
        <f>IF('Cub1'!T43&gt;=1,"X",0)</f>
        <v>0</v>
      </c>
      <c r="E28" s="59">
        <f>IF('Cub2'!T43&gt;=1,"X",0)</f>
        <v>0</v>
      </c>
      <c r="F28" s="59">
        <f>IF('Cub3'!T43&gt;=1,"X",0)</f>
        <v>0</v>
      </c>
      <c r="G28" s="59">
        <f>IF('Cub4'!T43&gt;=1,"X",0)</f>
        <v>0</v>
      </c>
      <c r="H28" s="59">
        <f>IF('Cub5'!T43&gt;=1,"X",0)</f>
        <v>0</v>
      </c>
      <c r="I28" s="59">
        <f>IF('Cub6'!T43&gt;=1,"X",0)</f>
        <v>0</v>
      </c>
      <c r="J28" s="59">
        <f>IF('Cub7'!T43&gt;=1,"X",0)</f>
        <v>0</v>
      </c>
      <c r="K28" s="59">
        <f>IF('Cub8'!T43&gt;=1,"X",0)</f>
        <v>0</v>
      </c>
      <c r="L28" s="59">
        <f>IF('Cub9'!T43&gt;=1,"X",0)</f>
        <v>0</v>
      </c>
      <c r="M28" s="59">
        <f>IF('Cub10'!T43&gt;=1,"X",0)</f>
        <v>0</v>
      </c>
      <c r="N28" s="59">
        <f>IF('Cub11'!T43&gt;=1,"X",0)</f>
        <v>0</v>
      </c>
      <c r="O28" s="59">
        <f>IF('Cub12'!T43&gt;=1,"X",0)</f>
        <v>0</v>
      </c>
      <c r="P28" s="59">
        <f>IF('Cub13'!T43&gt;=1,"X",0)</f>
        <v>0</v>
      </c>
      <c r="Q28" s="59">
        <f>IF('Cub14'!T43&gt;=1,"X",0)</f>
        <v>0</v>
      </c>
      <c r="R28" s="59">
        <f>IF('Cub15'!T43&gt;=1,"X",0)</f>
        <v>0</v>
      </c>
      <c r="S28" s="64"/>
      <c r="T28" s="64"/>
      <c r="U28" s="64"/>
      <c r="V28" s="74"/>
      <c r="W28" s="79"/>
      <c r="X28" s="14"/>
      <c r="Y28" s="14"/>
      <c r="Z28" s="14"/>
      <c r="AA28" s="14"/>
      <c r="AB28" s="14"/>
      <c r="AC28" s="14"/>
    </row>
    <row r="29" spans="1:29">
      <c r="A29" s="79"/>
      <c r="B29" s="59">
        <f t="shared" si="0"/>
        <v>6</v>
      </c>
      <c r="C29" s="58" t="s">
        <v>70</v>
      </c>
      <c r="D29" s="59">
        <f>IF('Cub1'!T45&gt;=1,"X",0)</f>
        <v>0</v>
      </c>
      <c r="E29" s="59">
        <f>IF('Cub2'!T45&gt;=1,"X",0)</f>
        <v>0</v>
      </c>
      <c r="F29" s="59">
        <f>IF('Cub3'!T45&gt;=1,"X",0)</f>
        <v>0</v>
      </c>
      <c r="G29" s="59">
        <f>IF('Cub4'!T45&gt;=1,"X",0)</f>
        <v>0</v>
      </c>
      <c r="H29" s="59">
        <f>IF('Cub5'!T45&gt;=1,"X",0)</f>
        <v>0</v>
      </c>
      <c r="I29" s="59">
        <f>IF('Cub6'!T45&gt;=1,"X",0)</f>
        <v>0</v>
      </c>
      <c r="J29" s="59">
        <f>IF('Cub7'!T45&gt;=1,"X",0)</f>
        <v>0</v>
      </c>
      <c r="K29" s="59">
        <f>IF('Cub8'!T45&gt;=1,"X",0)</f>
        <v>0</v>
      </c>
      <c r="L29" s="59">
        <f>IF('Cub9'!T45&gt;=1,"X",0)</f>
        <v>0</v>
      </c>
      <c r="M29" s="59">
        <f>IF('Cub10'!T45&gt;=1,"X",0)</f>
        <v>0</v>
      </c>
      <c r="N29" s="59">
        <f>IF('Cub11'!T45&gt;=1,"X",0)</f>
        <v>0</v>
      </c>
      <c r="O29" s="59">
        <f>IF('Cub12'!T45&gt;=1,"X",0)</f>
        <v>0</v>
      </c>
      <c r="P29" s="59">
        <f>IF('Cub13'!T45&gt;=1,"X",0)</f>
        <v>0</v>
      </c>
      <c r="Q29" s="59">
        <f>IF('Cub14'!T45&gt;=1,"X",0)</f>
        <v>0</v>
      </c>
      <c r="R29" s="59">
        <f>IF('Cub15'!T45&gt;=1,"X",0)</f>
        <v>0</v>
      </c>
      <c r="S29" s="64"/>
      <c r="T29" s="64"/>
      <c r="U29" s="64"/>
      <c r="V29" s="74"/>
      <c r="W29" s="79"/>
      <c r="X29" s="14"/>
      <c r="Y29" s="14"/>
      <c r="Z29" s="14"/>
      <c r="AA29" s="14"/>
      <c r="AB29" s="14"/>
      <c r="AC29" s="14"/>
    </row>
    <row r="30" spans="1:29">
      <c r="A30" s="79"/>
      <c r="B30" s="59">
        <f t="shared" si="0"/>
        <v>7</v>
      </c>
      <c r="C30" s="58" t="s">
        <v>71</v>
      </c>
      <c r="D30" s="59">
        <f>IF('Cub1'!T47&gt;=1,"X",0)</f>
        <v>0</v>
      </c>
      <c r="E30" s="59">
        <f>IF('Cub2'!T47&gt;=1,"X",0)</f>
        <v>0</v>
      </c>
      <c r="F30" s="59">
        <f>IF('Cub3'!T47&gt;=1,"X",0)</f>
        <v>0</v>
      </c>
      <c r="G30" s="59">
        <f>IF('Cub4'!T47&gt;=1,"X",0)</f>
        <v>0</v>
      </c>
      <c r="H30" s="59">
        <f>IF('Cub5'!T47&gt;=1,"X",0)</f>
        <v>0</v>
      </c>
      <c r="I30" s="59">
        <f>IF('Cub6'!T47&gt;=1,"X",0)</f>
        <v>0</v>
      </c>
      <c r="J30" s="59">
        <f>IF('Cub7'!T47&gt;=1,"X",0)</f>
        <v>0</v>
      </c>
      <c r="K30" s="59">
        <f>IF('Cub8'!T47&gt;=1,"X",0)</f>
        <v>0</v>
      </c>
      <c r="L30" s="59">
        <f>IF('Cub9'!T47&gt;=1,"X",0)</f>
        <v>0</v>
      </c>
      <c r="M30" s="59">
        <f>IF('Cub10'!T47&gt;=1,"X",0)</f>
        <v>0</v>
      </c>
      <c r="N30" s="59">
        <f>IF('Cub11'!T47&gt;=1,"X",0)</f>
        <v>0</v>
      </c>
      <c r="O30" s="59">
        <f>IF('Cub12'!T47&gt;=1,"X",0)</f>
        <v>0</v>
      </c>
      <c r="P30" s="59">
        <f>IF('Cub13'!T47&gt;=1,"X",0)</f>
        <v>0</v>
      </c>
      <c r="Q30" s="59">
        <f>IF('Cub14'!T47&gt;=1,"X",0)</f>
        <v>0</v>
      </c>
      <c r="R30" s="59">
        <f>IF('Cub15'!T47&gt;=1,"X",0)</f>
        <v>0</v>
      </c>
      <c r="S30" s="64"/>
      <c r="T30" s="64"/>
      <c r="U30" s="64"/>
      <c r="V30" s="74"/>
      <c r="W30" s="79"/>
      <c r="X30" s="14"/>
      <c r="Y30" s="14"/>
      <c r="Z30" s="14"/>
      <c r="AA30" s="14"/>
      <c r="AB30" s="14"/>
      <c r="AC30" s="14"/>
    </row>
    <row r="31" spans="1:29">
      <c r="A31" s="79"/>
      <c r="B31" s="59">
        <f t="shared" si="0"/>
        <v>8</v>
      </c>
      <c r="C31" s="58" t="s">
        <v>72</v>
      </c>
      <c r="D31" s="59">
        <f>IF('Cub1'!T49&gt;=1,"X",0)</f>
        <v>0</v>
      </c>
      <c r="E31" s="59">
        <f>IF('Cub2'!T49&gt;=1,"X",0)</f>
        <v>0</v>
      </c>
      <c r="F31" s="59">
        <f>IF('Cub3'!T49&gt;=1,"X",0)</f>
        <v>0</v>
      </c>
      <c r="G31" s="59">
        <f>IF('Cub4'!T49&gt;=1,"X",0)</f>
        <v>0</v>
      </c>
      <c r="H31" s="59">
        <f>IF('Cub5'!T49&gt;=1,"X",0)</f>
        <v>0</v>
      </c>
      <c r="I31" s="59">
        <f>IF('Cub6'!T49&gt;=1,"X",0)</f>
        <v>0</v>
      </c>
      <c r="J31" s="59">
        <f>IF('Cub7'!T49&gt;=1,"X",0)</f>
        <v>0</v>
      </c>
      <c r="K31" s="59">
        <f>IF('Cub8'!T49&gt;=1,"X",0)</f>
        <v>0</v>
      </c>
      <c r="L31" s="59">
        <f>IF('Cub9'!T49&gt;=1,"X",0)</f>
        <v>0</v>
      </c>
      <c r="M31" s="59">
        <f>IF('Cub10'!T49&gt;=1,"X",0)</f>
        <v>0</v>
      </c>
      <c r="N31" s="59">
        <f>IF('Cub11'!T49&gt;=1,"X",0)</f>
        <v>0</v>
      </c>
      <c r="O31" s="59">
        <f>IF('Cub12'!T49&gt;=1,"X",0)</f>
        <v>0</v>
      </c>
      <c r="P31" s="59">
        <f>IF('Cub13'!T49&gt;=1,"X",0)</f>
        <v>0</v>
      </c>
      <c r="Q31" s="59">
        <f>IF('Cub14'!T49&gt;=1,"X",0)</f>
        <v>0</v>
      </c>
      <c r="R31" s="59">
        <f>IF('Cub15'!T49&gt;=1,"X",0)</f>
        <v>0</v>
      </c>
      <c r="S31" s="64"/>
      <c r="T31" s="64"/>
      <c r="U31" s="64"/>
      <c r="V31" s="74"/>
      <c r="W31" s="79"/>
      <c r="X31" s="14"/>
      <c r="Y31" s="14"/>
      <c r="Z31" s="14"/>
      <c r="AA31" s="14"/>
      <c r="AB31" s="14"/>
      <c r="AC31" s="14"/>
    </row>
    <row r="32" spans="1:29">
      <c r="A32" s="79"/>
      <c r="B32" s="59">
        <f t="shared" si="0"/>
        <v>9</v>
      </c>
      <c r="C32" s="58" t="s">
        <v>37</v>
      </c>
      <c r="D32" s="59">
        <f>IF('Cub1'!T51&gt;=1,"X",0)</f>
        <v>0</v>
      </c>
      <c r="E32" s="59">
        <f>IF('Cub2'!T51&gt;=1,"X",0)</f>
        <v>0</v>
      </c>
      <c r="F32" s="59">
        <f>IF('Cub3'!T51&gt;=1,"X",0)</f>
        <v>0</v>
      </c>
      <c r="G32" s="59">
        <f>IF('Cub4'!T51&gt;=1,"X",0)</f>
        <v>0</v>
      </c>
      <c r="H32" s="59">
        <f>IF('Cub5'!T51&gt;=1,"X",0)</f>
        <v>0</v>
      </c>
      <c r="I32" s="59">
        <f>IF('Cub6'!T51&gt;=1,"X",0)</f>
        <v>0</v>
      </c>
      <c r="J32" s="59">
        <f>IF('Cub7'!T51&gt;=1,"X",0)</f>
        <v>0</v>
      </c>
      <c r="K32" s="59">
        <f>IF('Cub8'!T51&gt;=1,"X",0)</f>
        <v>0</v>
      </c>
      <c r="L32" s="59">
        <f>IF('Cub9'!T51&gt;=1,"X",0)</f>
        <v>0</v>
      </c>
      <c r="M32" s="59">
        <f>IF('Cub10'!T51&gt;=1,"X",0)</f>
        <v>0</v>
      </c>
      <c r="N32" s="59">
        <f>IF('Cub11'!T51&gt;=1,"X",0)</f>
        <v>0</v>
      </c>
      <c r="O32" s="59">
        <f>IF('Cub12'!T51&gt;=1,"X",0)</f>
        <v>0</v>
      </c>
      <c r="P32" s="59">
        <f>IF('Cub13'!T51&gt;=1,"X",0)</f>
        <v>0</v>
      </c>
      <c r="Q32" s="59">
        <f>IF('Cub14'!T51&gt;=1,"X",0)</f>
        <v>0</v>
      </c>
      <c r="R32" s="59">
        <f>IF('Cub15'!T51&gt;=1,"X",0)</f>
        <v>0</v>
      </c>
      <c r="S32" s="64"/>
      <c r="T32" s="64"/>
      <c r="U32" s="64"/>
      <c r="V32" s="74"/>
      <c r="W32" s="79"/>
      <c r="X32" s="14"/>
      <c r="Y32" s="14"/>
      <c r="Z32" s="14"/>
      <c r="AA32" s="14"/>
      <c r="AB32" s="14"/>
      <c r="AC32" s="14"/>
    </row>
    <row r="33" spans="1:29">
      <c r="A33" s="79"/>
      <c r="B33" s="59">
        <f t="shared" si="0"/>
        <v>10</v>
      </c>
      <c r="C33" s="58" t="s">
        <v>73</v>
      </c>
      <c r="D33" s="59">
        <f>IF('Cub1'!T53&gt;=1,"X",0)</f>
        <v>0</v>
      </c>
      <c r="E33" s="59">
        <f>IF('Cub2'!T53&gt;=1,"X",0)</f>
        <v>0</v>
      </c>
      <c r="F33" s="59">
        <f>IF('Cub3'!T53&gt;=1,"X",0)</f>
        <v>0</v>
      </c>
      <c r="G33" s="59">
        <f>IF('Cub4'!T53&gt;=1,"X",0)</f>
        <v>0</v>
      </c>
      <c r="H33" s="59">
        <f>IF('Cub5'!T53&gt;=1,"X",0)</f>
        <v>0</v>
      </c>
      <c r="I33" s="59">
        <f>IF('Cub6'!T53&gt;=1,"X",0)</f>
        <v>0</v>
      </c>
      <c r="J33" s="59">
        <f>IF('Cub7'!T53&gt;=1,"X",0)</f>
        <v>0</v>
      </c>
      <c r="K33" s="59">
        <f>IF('Cub8'!T53&gt;=1,"X",0)</f>
        <v>0</v>
      </c>
      <c r="L33" s="59">
        <f>IF('Cub9'!T53&gt;=1,"X",0)</f>
        <v>0</v>
      </c>
      <c r="M33" s="59">
        <f>IF('Cub10'!T53&gt;=1,"X",0)</f>
        <v>0</v>
      </c>
      <c r="N33" s="59">
        <f>IF('Cub11'!T53&gt;=1,"X",0)</f>
        <v>0</v>
      </c>
      <c r="O33" s="59">
        <f>IF('Cub12'!T53&gt;=1,"X",0)</f>
        <v>0</v>
      </c>
      <c r="P33" s="59">
        <f>IF('Cub13'!T53&gt;=1,"X",0)</f>
        <v>0</v>
      </c>
      <c r="Q33" s="59">
        <f>IF('Cub14'!T53&gt;=1,"X",0)</f>
        <v>0</v>
      </c>
      <c r="R33" s="59">
        <f>IF('Cub15'!T53&gt;=1,"X",0)</f>
        <v>0</v>
      </c>
      <c r="S33" s="64"/>
      <c r="T33" s="64"/>
      <c r="U33" s="64"/>
      <c r="V33" s="74"/>
      <c r="W33" s="79"/>
      <c r="X33" s="14"/>
      <c r="Y33" s="14"/>
      <c r="Z33" s="14"/>
      <c r="AA33" s="14"/>
      <c r="AB33" s="14"/>
      <c r="AC33" s="14"/>
    </row>
    <row r="34" spans="1:29">
      <c r="A34" s="79"/>
      <c r="B34" s="59">
        <v>11</v>
      </c>
      <c r="C34" s="58" t="s">
        <v>74</v>
      </c>
      <c r="D34" s="59">
        <f>IF('Cub1'!T55&gt;=1,"X",0)</f>
        <v>0</v>
      </c>
      <c r="E34" s="59">
        <f>IF('Cub2'!T55&gt;=1,"X",0)</f>
        <v>0</v>
      </c>
      <c r="F34" s="59">
        <f>IF('Cub3'!T55&gt;=1,"X",0)</f>
        <v>0</v>
      </c>
      <c r="G34" s="59">
        <f>IF('Cub4'!T55&gt;=1,"X",0)</f>
        <v>0</v>
      </c>
      <c r="H34" s="59">
        <f>IF('Cub5'!T55&gt;=1,"X",0)</f>
        <v>0</v>
      </c>
      <c r="I34" s="59">
        <f>IF('Cub6'!T55&gt;=1,"X",0)</f>
        <v>0</v>
      </c>
      <c r="J34" s="59">
        <f>IF('Cub7'!T55&gt;=1,"X",0)</f>
        <v>0</v>
      </c>
      <c r="K34" s="59">
        <f>IF('Cub8'!T55&gt;=1,"X",0)</f>
        <v>0</v>
      </c>
      <c r="L34" s="59">
        <f>IF('Cub9'!T55&gt;=1,"X",0)</f>
        <v>0</v>
      </c>
      <c r="M34" s="59">
        <f>IF('Cub10'!T55&gt;=1,"X",0)</f>
        <v>0</v>
      </c>
      <c r="N34" s="59">
        <f>IF('Cub11'!T55&gt;=1,"X",0)</f>
        <v>0</v>
      </c>
      <c r="O34" s="59">
        <f>IF('Cub12'!T55&gt;=1,"X",0)</f>
        <v>0</v>
      </c>
      <c r="P34" s="59">
        <f>IF('Cub13'!T55&gt;=1,"X",0)</f>
        <v>0</v>
      </c>
      <c r="Q34" s="59">
        <f>IF('Cub14'!T55&gt;=1,"X",0)</f>
        <v>0</v>
      </c>
      <c r="R34" s="59">
        <f>IF('Cub15'!T55&gt;=1,"X",0)</f>
        <v>0</v>
      </c>
      <c r="S34" s="64"/>
      <c r="T34" s="64"/>
      <c r="U34" s="64"/>
      <c r="V34" s="74"/>
      <c r="W34" s="79"/>
      <c r="X34" s="14"/>
      <c r="Y34" s="14"/>
      <c r="Z34" s="14"/>
      <c r="AA34" s="14"/>
      <c r="AB34" s="14"/>
      <c r="AC34" s="14"/>
    </row>
    <row r="35" spans="1:29">
      <c r="A35" s="79"/>
      <c r="B35" s="59">
        <v>12</v>
      </c>
      <c r="C35" s="58" t="s">
        <v>75</v>
      </c>
      <c r="D35" s="59">
        <f>IF('Cub1'!T57&gt;=1,"X",0)</f>
        <v>0</v>
      </c>
      <c r="E35" s="59">
        <f>IF('Cub2'!T57&gt;=1,"X",0)</f>
        <v>0</v>
      </c>
      <c r="F35" s="59">
        <f>IF('Cub3'!T57&gt;=1,"X",0)</f>
        <v>0</v>
      </c>
      <c r="G35" s="59">
        <f>IF('Cub4'!T57&gt;=1,"X",0)</f>
        <v>0</v>
      </c>
      <c r="H35" s="59">
        <f>IF('Cub5'!T57&gt;=1,"X",0)</f>
        <v>0</v>
      </c>
      <c r="I35" s="59">
        <f>IF('Cub6'!T57&gt;=1,"X",0)</f>
        <v>0</v>
      </c>
      <c r="J35" s="59">
        <f>IF('Cub7'!T57&gt;=1,"X",0)</f>
        <v>0</v>
      </c>
      <c r="K35" s="59">
        <f>IF('Cub8'!T57&gt;=1,"X",0)</f>
        <v>0</v>
      </c>
      <c r="L35" s="59">
        <f>IF('Cub9'!T57&gt;=1,"X",0)</f>
        <v>0</v>
      </c>
      <c r="M35" s="59">
        <f>IF('Cub10'!T57&gt;=1,"X",0)</f>
        <v>0</v>
      </c>
      <c r="N35" s="59">
        <f>IF('Cub11'!T57&gt;=1,"X",0)</f>
        <v>0</v>
      </c>
      <c r="O35" s="59">
        <f>IF('Cub12'!T57&gt;=1,"X",0)</f>
        <v>0</v>
      </c>
      <c r="P35" s="59">
        <f>IF('Cub13'!T57&gt;=1,"X",0)</f>
        <v>0</v>
      </c>
      <c r="Q35" s="59">
        <f>IF('Cub14'!T57&gt;=1,"X",0)</f>
        <v>0</v>
      </c>
      <c r="R35" s="59">
        <f>IF('Cub15'!T57&gt;=1,"X",0)</f>
        <v>0</v>
      </c>
      <c r="S35" s="64"/>
      <c r="T35" s="64"/>
      <c r="U35" s="64"/>
      <c r="V35" s="74"/>
      <c r="W35" s="79"/>
      <c r="X35" s="14"/>
      <c r="Y35" s="14"/>
      <c r="Z35" s="14"/>
      <c r="AA35" s="14"/>
      <c r="AB35" s="14"/>
      <c r="AC35" s="14"/>
    </row>
    <row r="36" spans="1:29" ht="13.5" thickBot="1">
      <c r="A36" s="79"/>
      <c r="B36" s="60">
        <v>13</v>
      </c>
      <c r="C36" s="112" t="s">
        <v>76</v>
      </c>
      <c r="D36" s="60">
        <f>IF('Cub1'!T59&gt;=1,"X",0)</f>
        <v>0</v>
      </c>
      <c r="E36" s="59">
        <f>IF('Cub2'!T59&gt;=1,"X",0)</f>
        <v>0</v>
      </c>
      <c r="F36" s="59">
        <f>IF('Cub3'!T59&gt;=1,"X",0)</f>
        <v>0</v>
      </c>
      <c r="G36" s="59">
        <f>IF('Cub4'!T59&gt;=1,"X",0)</f>
        <v>0</v>
      </c>
      <c r="H36" s="59">
        <f>IF('Cub5'!T59&gt;=1,"X",0)</f>
        <v>0</v>
      </c>
      <c r="I36" s="59">
        <f>IF('Cub6'!T59&gt;=1,"X",0)</f>
        <v>0</v>
      </c>
      <c r="J36" s="59">
        <f>IF('Cub7'!T59&gt;=1,"X",0)</f>
        <v>0</v>
      </c>
      <c r="K36" s="59">
        <f>IF('Cub8'!T59&gt;=1,"X",0)</f>
        <v>0</v>
      </c>
      <c r="L36" s="59">
        <f>IF('Cub9'!T59&gt;=1,"X",0)</f>
        <v>0</v>
      </c>
      <c r="M36" s="59">
        <f>IF('Cub10'!T59&gt;=1,"X",0)</f>
        <v>0</v>
      </c>
      <c r="N36" s="59">
        <f>IF('Cub11'!T59&gt;=1,"X",0)</f>
        <v>0</v>
      </c>
      <c r="O36" s="59">
        <f>IF('Cub12'!T59&gt;=1,"X",0)</f>
        <v>0</v>
      </c>
      <c r="P36" s="59">
        <f>IF('Cub13'!T59&gt;=1,"X",0)</f>
        <v>0</v>
      </c>
      <c r="Q36" s="59">
        <f>IF('Cub14'!T59&gt;=1,"X",0)</f>
        <v>0</v>
      </c>
      <c r="R36" s="59">
        <f>IF('Cub15'!T59&gt;=1,"X",0)</f>
        <v>0</v>
      </c>
      <c r="S36" s="64"/>
      <c r="T36" s="64"/>
      <c r="U36" s="64"/>
      <c r="V36" s="74"/>
      <c r="W36" s="79"/>
      <c r="X36" s="14"/>
      <c r="Y36" s="14"/>
      <c r="Z36" s="14"/>
      <c r="AA36" s="14"/>
      <c r="AB36" s="14"/>
      <c r="AC36" s="14"/>
    </row>
    <row r="37" spans="1:29" ht="14.25" thickTop="1" thickBot="1">
      <c r="A37" s="79"/>
      <c r="B37" s="116"/>
      <c r="C37" s="117" t="s">
        <v>96</v>
      </c>
      <c r="D37" s="107">
        <f>'Cub1'!C61</f>
        <v>0</v>
      </c>
      <c r="E37" s="107">
        <f>'Cub2'!C61</f>
        <v>0</v>
      </c>
      <c r="F37" s="107">
        <f>'Cub3'!C61</f>
        <v>0</v>
      </c>
      <c r="G37" s="107">
        <f>'Cub4'!C61</f>
        <v>0</v>
      </c>
      <c r="H37" s="107">
        <f>'Cub5'!C61</f>
        <v>0</v>
      </c>
      <c r="I37" s="107">
        <f>'Cub6'!C61</f>
        <v>0</v>
      </c>
      <c r="J37" s="107">
        <f>'Cub7'!C61</f>
        <v>0</v>
      </c>
      <c r="K37" s="107">
        <f>'Cub8'!C61</f>
        <v>0</v>
      </c>
      <c r="L37" s="107">
        <f>'Cub9'!C61</f>
        <v>0</v>
      </c>
      <c r="M37" s="107">
        <f>'Cub10'!C61</f>
        <v>0</v>
      </c>
      <c r="N37" s="107">
        <f>'Cub11'!C61</f>
        <v>0</v>
      </c>
      <c r="O37" s="107">
        <f>'Cub12'!C61</f>
        <v>0</v>
      </c>
      <c r="P37" s="107">
        <f>'Cub13'!C61</f>
        <v>0</v>
      </c>
      <c r="Q37" s="107">
        <f>'Cub14'!C61</f>
        <v>0</v>
      </c>
      <c r="R37" s="107">
        <f>'Cub15'!C61</f>
        <v>0</v>
      </c>
      <c r="S37" s="64"/>
      <c r="T37" s="64"/>
      <c r="U37" s="64"/>
      <c r="V37" s="74"/>
      <c r="W37" s="79"/>
      <c r="X37" s="14"/>
      <c r="Y37" s="14"/>
      <c r="Z37" s="14"/>
      <c r="AA37" s="14"/>
      <c r="AB37" s="14"/>
      <c r="AC37" s="14"/>
    </row>
    <row r="38" spans="1:29" ht="13.5" thickTop="1">
      <c r="A38" s="79"/>
      <c r="B38" s="118"/>
      <c r="C38" s="119"/>
      <c r="D38" s="118"/>
      <c r="E38" s="118"/>
      <c r="F38" s="118"/>
      <c r="G38" s="118"/>
      <c r="H38" s="118"/>
      <c r="I38" s="118"/>
      <c r="J38" s="118"/>
      <c r="K38" s="118"/>
      <c r="L38" s="118"/>
      <c r="M38" s="118"/>
      <c r="N38" s="118"/>
      <c r="O38" s="118"/>
      <c r="P38" s="118"/>
      <c r="Q38" s="118"/>
      <c r="R38" s="118"/>
      <c r="S38" s="64"/>
      <c r="T38" s="64"/>
      <c r="U38" s="64"/>
      <c r="V38" s="74"/>
      <c r="W38" s="79"/>
      <c r="X38" s="14"/>
      <c r="Y38" s="14"/>
      <c r="Z38" s="14"/>
      <c r="AA38" s="14"/>
      <c r="AB38" s="14"/>
      <c r="AC38" s="14"/>
    </row>
    <row r="39" spans="1:29">
      <c r="A39" s="79"/>
      <c r="B39" s="103" t="s">
        <v>93</v>
      </c>
      <c r="C39" s="58"/>
      <c r="D39" s="90" t="s">
        <v>199</v>
      </c>
      <c r="E39" s="104"/>
      <c r="F39" s="104"/>
      <c r="G39" s="104"/>
      <c r="H39" s="104"/>
      <c r="I39" s="104"/>
      <c r="J39" s="104"/>
      <c r="K39" s="104"/>
      <c r="L39" s="104"/>
      <c r="M39" s="104"/>
      <c r="N39" s="104"/>
      <c r="O39" s="104"/>
      <c r="P39" s="104"/>
      <c r="Q39" s="104"/>
      <c r="R39" s="97"/>
      <c r="S39" s="77"/>
      <c r="T39" s="77"/>
      <c r="U39" s="77"/>
      <c r="V39" s="74"/>
      <c r="W39" s="79"/>
      <c r="X39" s="14"/>
      <c r="Y39" s="14"/>
      <c r="Z39" s="14"/>
      <c r="AA39" s="14"/>
      <c r="AB39" s="14"/>
      <c r="AC39" s="14"/>
    </row>
    <row r="40" spans="1:29">
      <c r="A40" s="79"/>
      <c r="B40" s="59">
        <v>1</v>
      </c>
      <c r="C40" s="58" t="s">
        <v>19</v>
      </c>
      <c r="D40" s="59">
        <f>IF('Cub1'!T66&gt;=1,"X",0)</f>
        <v>0</v>
      </c>
      <c r="E40" s="59">
        <f>IF('Cub2'!T66&gt;=1,"X",0)</f>
        <v>0</v>
      </c>
      <c r="F40" s="59">
        <f>IF('Cub3'!T66&gt;=1,"X",0)</f>
        <v>0</v>
      </c>
      <c r="G40" s="59">
        <f>IF('Cub4'!T66&gt;=1,"X",0)</f>
        <v>0</v>
      </c>
      <c r="H40" s="59">
        <f>IF('Cub5'!T66&gt;=1,"X",0)</f>
        <v>0</v>
      </c>
      <c r="I40" s="59">
        <f>IF('Cub6'!T66&gt;=1,"X",0)</f>
        <v>0</v>
      </c>
      <c r="J40" s="59">
        <f>IF('Cub7'!T66&gt;=1,"X",0)</f>
        <v>0</v>
      </c>
      <c r="K40" s="59">
        <f>IF('Cub8'!T66&gt;=1,"X",0)</f>
        <v>0</v>
      </c>
      <c r="L40" s="59">
        <f>IF('Cub9'!T66&gt;=1,"X",0)</f>
        <v>0</v>
      </c>
      <c r="M40" s="59">
        <f>IF('Cub10'!T66&gt;=1,"X",0)</f>
        <v>0</v>
      </c>
      <c r="N40" s="59">
        <f>IF('Cub11'!T66&gt;=1,"X",0)</f>
        <v>0</v>
      </c>
      <c r="O40" s="59">
        <f>IF('Cub12'!T66&gt;=1,"X",0)</f>
        <v>0</v>
      </c>
      <c r="P40" s="59">
        <f>IF('Cub13'!T66&gt;=1,"X",0)</f>
        <v>0</v>
      </c>
      <c r="Q40" s="59">
        <f>IF('Cub14'!T66&gt;=1,"X",0)</f>
        <v>0</v>
      </c>
      <c r="R40" s="59">
        <f>IF('Cub15'!T66&gt;=1,"X",0)</f>
        <v>0</v>
      </c>
      <c r="S40" s="64"/>
      <c r="T40" s="64"/>
      <c r="U40" s="64"/>
      <c r="V40" s="74"/>
      <c r="W40" s="79"/>
      <c r="X40" s="14"/>
      <c r="Y40" s="14"/>
      <c r="Z40" s="14"/>
      <c r="AA40" s="14"/>
      <c r="AB40" s="14"/>
      <c r="AC40" s="14"/>
    </row>
    <row r="41" spans="1:29" ht="13.5" thickBot="1">
      <c r="A41" s="79"/>
      <c r="B41" s="59">
        <v>2</v>
      </c>
      <c r="C41" s="58" t="s">
        <v>92</v>
      </c>
      <c r="D41" s="59">
        <f>IF('Cub1'!T67&gt;=1,"X",0)</f>
        <v>0</v>
      </c>
      <c r="E41" s="59">
        <f>IF('Cub2'!T67&gt;=1,"X",0)</f>
        <v>0</v>
      </c>
      <c r="F41" s="59">
        <f>IF('Cub3'!T67&gt;=1,"X",0)</f>
        <v>0</v>
      </c>
      <c r="G41" s="59">
        <f>IF('Cub4'!T67&gt;=1,"X",0)</f>
        <v>0</v>
      </c>
      <c r="H41" s="59">
        <f>IF('Cub5'!T67&gt;=1,"X",0)</f>
        <v>0</v>
      </c>
      <c r="I41" s="59">
        <f>IF('Cub6'!T67&gt;=1,"X",0)</f>
        <v>0</v>
      </c>
      <c r="J41" s="59">
        <f>IF('Cub7'!T67&gt;=1,"X",0)</f>
        <v>0</v>
      </c>
      <c r="K41" s="59">
        <f>IF('Cub8'!T67&gt;=1,"X",0)</f>
        <v>0</v>
      </c>
      <c r="L41" s="59">
        <f>IF('Cub9'!T67&gt;=1,"X",0)</f>
        <v>0</v>
      </c>
      <c r="M41" s="59">
        <f>IF('Cub10'!T67&gt;=1,"X",0)</f>
        <v>0</v>
      </c>
      <c r="N41" s="59">
        <f>IF('Cub11'!T67&gt;=1,"X",0)</f>
        <v>0</v>
      </c>
      <c r="O41" s="59">
        <f>IF('Cub12'!T67&gt;=1,"X",0)</f>
        <v>0</v>
      </c>
      <c r="P41" s="59">
        <f>IF('Cub13'!T67&gt;=1,"X",0)</f>
        <v>0</v>
      </c>
      <c r="Q41" s="59">
        <f>IF('Cub14'!T67&gt;=1,"X",0)</f>
        <v>0</v>
      </c>
      <c r="R41" s="59">
        <f>IF('Cub15'!T67&gt;=1,"X",0)</f>
        <v>0</v>
      </c>
      <c r="S41" s="64"/>
      <c r="T41" s="64"/>
      <c r="U41" s="64"/>
      <c r="V41" s="74"/>
      <c r="W41" s="79"/>
      <c r="X41" s="14"/>
      <c r="Y41" s="14"/>
      <c r="Z41" s="14"/>
      <c r="AA41" s="14"/>
      <c r="AB41" s="14"/>
      <c r="AC41" s="14"/>
    </row>
    <row r="42" spans="1:29" ht="14.25" thickTop="1" thickBot="1">
      <c r="A42" s="79"/>
      <c r="B42" s="105"/>
      <c r="C42" s="106" t="s">
        <v>97</v>
      </c>
      <c r="D42" s="107">
        <f>'Cub1'!C68</f>
        <v>0</v>
      </c>
      <c r="E42" s="107">
        <f>'Cub2'!C68</f>
        <v>0</v>
      </c>
      <c r="F42" s="107">
        <f>'Cub3'!C68</f>
        <v>0</v>
      </c>
      <c r="G42" s="107">
        <f>'Cub4'!C68</f>
        <v>0</v>
      </c>
      <c r="H42" s="107">
        <f>'Cub5'!C68</f>
        <v>0</v>
      </c>
      <c r="I42" s="107">
        <f>'Cub6'!C68</f>
        <v>0</v>
      </c>
      <c r="J42" s="107">
        <f>'Cub7'!C68</f>
        <v>0</v>
      </c>
      <c r="K42" s="120">
        <f>'Cub8'!C68</f>
        <v>0</v>
      </c>
      <c r="L42" s="107">
        <f>'Cub9'!C68</f>
        <v>0</v>
      </c>
      <c r="M42" s="120">
        <f>'Cub10'!C68</f>
        <v>0</v>
      </c>
      <c r="N42" s="107">
        <f>'Cub11'!C68</f>
        <v>0</v>
      </c>
      <c r="O42" s="107">
        <f>'Cub12'!C68</f>
        <v>0</v>
      </c>
      <c r="P42" s="107">
        <f>'Cub13'!C68</f>
        <v>0</v>
      </c>
      <c r="Q42" s="107">
        <f>'Cub14'!C68</f>
        <v>0</v>
      </c>
      <c r="R42" s="107">
        <f>'Cub15'!C68</f>
        <v>0</v>
      </c>
      <c r="S42" s="64"/>
      <c r="T42" s="64"/>
      <c r="U42" s="64"/>
      <c r="V42" s="74"/>
      <c r="W42" s="79"/>
      <c r="X42" s="14"/>
      <c r="Y42" s="14"/>
      <c r="Z42" s="14"/>
      <c r="AA42" s="14"/>
      <c r="AB42" s="14"/>
      <c r="AC42" s="14"/>
    </row>
    <row r="43" spans="1:29" ht="14.25" thickTop="1" thickBot="1">
      <c r="A43" s="79"/>
      <c r="B43" s="64"/>
      <c r="C43" s="121"/>
      <c r="D43" s="64"/>
      <c r="E43" s="64"/>
      <c r="F43" s="64"/>
      <c r="G43" s="64"/>
      <c r="H43" s="64"/>
      <c r="I43" s="64"/>
      <c r="J43" s="64"/>
      <c r="K43" s="64"/>
      <c r="L43" s="64"/>
      <c r="M43" s="64"/>
      <c r="N43" s="64"/>
      <c r="O43" s="64"/>
      <c r="P43" s="64"/>
      <c r="Q43" s="64"/>
      <c r="R43" s="64"/>
      <c r="S43" s="64"/>
      <c r="T43" s="64"/>
      <c r="U43" s="64"/>
      <c r="V43" s="74"/>
      <c r="W43" s="79"/>
      <c r="X43" s="14"/>
      <c r="Y43" s="14"/>
      <c r="Z43" s="14"/>
      <c r="AA43" s="14"/>
      <c r="AB43" s="14"/>
      <c r="AC43" s="14"/>
    </row>
    <row r="44" spans="1:29" ht="14.25" thickTop="1" thickBot="1">
      <c r="A44" s="79"/>
      <c r="B44" s="122"/>
      <c r="C44" s="106" t="s">
        <v>98</v>
      </c>
      <c r="D44" s="107">
        <f>'Cub1'!C70</f>
        <v>0</v>
      </c>
      <c r="E44" s="107">
        <f>'Cub2'!C70</f>
        <v>0</v>
      </c>
      <c r="F44" s="107">
        <f>'Cub3'!C70</f>
        <v>0</v>
      </c>
      <c r="G44" s="107">
        <f>'Cub4'!C70</f>
        <v>0</v>
      </c>
      <c r="H44" s="107">
        <f>'Cub5'!C70</f>
        <v>0</v>
      </c>
      <c r="I44" s="107">
        <f>'Cub6'!C70</f>
        <v>0</v>
      </c>
      <c r="J44" s="107">
        <f>'Cub7'!C70</f>
        <v>0</v>
      </c>
      <c r="K44" s="107">
        <f>'Cub8'!C70</f>
        <v>0</v>
      </c>
      <c r="L44" s="107">
        <f>'Cub9'!C70</f>
        <v>0</v>
      </c>
      <c r="M44" s="107">
        <f>'Cub10'!C70</f>
        <v>0</v>
      </c>
      <c r="N44" s="107">
        <f>'Cub11'!C70</f>
        <v>0</v>
      </c>
      <c r="O44" s="114">
        <f>'Cub12'!C70</f>
        <v>0</v>
      </c>
      <c r="P44" s="114">
        <f>'Cub13'!C70</f>
        <v>0</v>
      </c>
      <c r="Q44" s="107">
        <f>'Cub14'!C70</f>
        <v>0</v>
      </c>
      <c r="R44" s="108">
        <f>'Cub15'!C70</f>
        <v>0</v>
      </c>
      <c r="S44" s="64"/>
      <c r="T44" s="64"/>
      <c r="U44" s="64"/>
      <c r="V44" s="74"/>
      <c r="W44" s="79"/>
      <c r="X44" s="14"/>
      <c r="Y44" s="14"/>
      <c r="Z44" s="14"/>
      <c r="AA44" s="14"/>
      <c r="AB44" s="14"/>
      <c r="AC44" s="14"/>
    </row>
    <row r="45" spans="1:29" ht="13.5" thickTop="1">
      <c r="A45" s="79"/>
      <c r="B45" s="64"/>
      <c r="C45" s="121"/>
      <c r="D45" s="64"/>
      <c r="E45" s="64"/>
      <c r="F45" s="64"/>
      <c r="G45" s="64"/>
      <c r="H45" s="64"/>
      <c r="I45" s="64"/>
      <c r="J45" s="64"/>
      <c r="K45" s="64"/>
      <c r="L45" s="64"/>
      <c r="M45" s="64"/>
      <c r="N45" s="64"/>
      <c r="O45" s="64"/>
      <c r="P45" s="64"/>
      <c r="Q45" s="64"/>
      <c r="R45" s="64"/>
      <c r="S45" s="74"/>
      <c r="T45" s="74"/>
      <c r="U45" s="74"/>
      <c r="V45" s="74"/>
      <c r="W45" s="79"/>
      <c r="X45" s="14"/>
      <c r="Y45" s="14"/>
      <c r="Z45" s="14"/>
      <c r="AA45" s="14"/>
      <c r="AB45" s="14"/>
      <c r="AC45" s="14"/>
    </row>
    <row r="46" spans="1:29">
      <c r="A46" s="79"/>
      <c r="B46" s="123" t="s">
        <v>15</v>
      </c>
      <c r="C46" s="79"/>
      <c r="D46" s="79"/>
      <c r="E46" s="79"/>
      <c r="F46" s="79"/>
      <c r="G46" s="79"/>
      <c r="H46" s="79"/>
      <c r="I46" s="79"/>
      <c r="J46" s="79"/>
      <c r="K46" s="79"/>
      <c r="L46" s="79"/>
      <c r="M46" s="79"/>
      <c r="N46" s="79"/>
      <c r="O46" s="79"/>
      <c r="P46" s="79"/>
      <c r="Q46" s="79"/>
      <c r="R46" s="79"/>
      <c r="S46" s="74"/>
      <c r="T46" s="74"/>
      <c r="U46" s="74"/>
      <c r="V46" s="74"/>
      <c r="W46" s="79"/>
      <c r="Y46" s="14"/>
      <c r="Z46" s="14"/>
      <c r="AA46" s="14"/>
      <c r="AB46" s="14"/>
      <c r="AC46" s="14"/>
    </row>
    <row r="47" spans="1:29">
      <c r="A47" s="79"/>
      <c r="B47" s="79"/>
      <c r="C47" s="79"/>
      <c r="D47" s="79" t="s">
        <v>16</v>
      </c>
      <c r="E47" s="79"/>
      <c r="F47" s="79"/>
      <c r="G47" s="79"/>
      <c r="H47" s="79"/>
      <c r="I47" s="79"/>
      <c r="J47" s="79"/>
      <c r="K47" s="79"/>
      <c r="L47" s="79"/>
      <c r="M47" s="79"/>
      <c r="N47" s="79"/>
      <c r="O47" s="79"/>
      <c r="P47" s="79"/>
      <c r="Q47" s="79"/>
      <c r="R47" s="79"/>
      <c r="S47" s="109" t="s">
        <v>11</v>
      </c>
      <c r="T47" s="79"/>
      <c r="U47" s="79"/>
      <c r="V47" s="79"/>
      <c r="W47" s="79"/>
      <c r="Y47" s="14"/>
      <c r="Z47" s="14"/>
      <c r="AA47" s="14"/>
      <c r="AB47" s="14"/>
      <c r="AC47" s="14"/>
    </row>
    <row r="48" spans="1:29">
      <c r="A48" s="79"/>
      <c r="B48" s="124" t="s">
        <v>109</v>
      </c>
      <c r="C48" s="124" t="s">
        <v>26</v>
      </c>
      <c r="D48" s="125" t="str">
        <f t="shared" ref="D48:R48" si="1">D2</f>
        <v>First</v>
      </c>
      <c r="E48" s="125" t="str">
        <f t="shared" si="1"/>
        <v>First</v>
      </c>
      <c r="F48" s="125" t="str">
        <f t="shared" si="1"/>
        <v>First</v>
      </c>
      <c r="G48" s="125" t="str">
        <f t="shared" si="1"/>
        <v>First</v>
      </c>
      <c r="H48" s="125" t="str">
        <f t="shared" si="1"/>
        <v>First</v>
      </c>
      <c r="I48" s="125" t="str">
        <f t="shared" si="1"/>
        <v>First</v>
      </c>
      <c r="J48" s="125" t="str">
        <f t="shared" si="1"/>
        <v>First</v>
      </c>
      <c r="K48" s="125" t="str">
        <f t="shared" si="1"/>
        <v>First</v>
      </c>
      <c r="L48" s="125" t="str">
        <f t="shared" si="1"/>
        <v>First</v>
      </c>
      <c r="M48" s="125" t="str">
        <f t="shared" si="1"/>
        <v>First</v>
      </c>
      <c r="N48" s="125" t="str">
        <f t="shared" si="1"/>
        <v>First</v>
      </c>
      <c r="O48" s="126" t="str">
        <f t="shared" si="1"/>
        <v>First</v>
      </c>
      <c r="P48" s="126" t="str">
        <f t="shared" si="1"/>
        <v>First</v>
      </c>
      <c r="Q48" s="126" t="str">
        <f t="shared" si="1"/>
        <v>First</v>
      </c>
      <c r="R48" s="126" t="str">
        <f t="shared" si="1"/>
        <v>First</v>
      </c>
      <c r="S48" s="125" t="s">
        <v>26</v>
      </c>
      <c r="T48" s="125" t="s">
        <v>109</v>
      </c>
      <c r="U48" s="125" t="s">
        <v>110</v>
      </c>
      <c r="V48" s="125" t="s">
        <v>111</v>
      </c>
      <c r="W48" s="79"/>
      <c r="Y48" s="14"/>
      <c r="Z48" s="14"/>
      <c r="AA48" s="14"/>
      <c r="AB48" s="14"/>
      <c r="AC48" s="14"/>
    </row>
    <row r="49" spans="1:29">
      <c r="A49" s="79"/>
      <c r="B49" s="7"/>
      <c r="C49" s="20"/>
      <c r="D49" s="18"/>
      <c r="E49" s="18"/>
      <c r="F49" s="18"/>
      <c r="G49" s="18"/>
      <c r="H49" s="18"/>
      <c r="I49" s="18"/>
      <c r="J49" s="18"/>
      <c r="K49" s="18"/>
      <c r="L49" s="18"/>
      <c r="M49" s="18"/>
      <c r="N49" s="18"/>
      <c r="O49" s="18"/>
      <c r="P49" s="18"/>
      <c r="Q49" s="18"/>
      <c r="R49" s="18"/>
      <c r="S49" s="129">
        <f>C49</f>
        <v>0</v>
      </c>
      <c r="T49" s="59">
        <f>B49</f>
        <v>0</v>
      </c>
      <c r="U49" s="19"/>
      <c r="V49" s="19"/>
      <c r="W49" s="79"/>
      <c r="Y49" s="14"/>
      <c r="Z49" s="14"/>
      <c r="AA49" s="14"/>
      <c r="AB49" s="14"/>
      <c r="AC49" s="14"/>
    </row>
    <row r="50" spans="1:29">
      <c r="A50" s="79"/>
      <c r="B50" s="7"/>
      <c r="C50" s="20"/>
      <c r="D50" s="18"/>
      <c r="E50" s="18"/>
      <c r="F50" s="18"/>
      <c r="G50" s="18"/>
      <c r="H50" s="18"/>
      <c r="I50" s="18"/>
      <c r="J50" s="18"/>
      <c r="K50" s="18"/>
      <c r="L50" s="18"/>
      <c r="M50" s="18"/>
      <c r="N50" s="18"/>
      <c r="O50" s="18"/>
      <c r="P50" s="18"/>
      <c r="Q50" s="18"/>
      <c r="R50" s="18"/>
      <c r="S50" s="129">
        <f t="shared" ref="S50:S113" si="2">C50</f>
        <v>0</v>
      </c>
      <c r="T50" s="59">
        <f t="shared" ref="T50:T113" si="3">B50</f>
        <v>0</v>
      </c>
      <c r="U50" s="19"/>
      <c r="V50" s="19"/>
      <c r="W50" s="109"/>
      <c r="Y50" s="14"/>
      <c r="Z50" s="14"/>
      <c r="AA50" s="14"/>
      <c r="AB50" s="14"/>
      <c r="AC50" s="14"/>
    </row>
    <row r="51" spans="1:29">
      <c r="A51" s="79"/>
      <c r="B51" s="7"/>
      <c r="C51" s="20"/>
      <c r="D51" s="18"/>
      <c r="E51" s="18"/>
      <c r="F51" s="18"/>
      <c r="G51" s="18"/>
      <c r="H51" s="18"/>
      <c r="I51" s="18"/>
      <c r="J51" s="18"/>
      <c r="K51" s="18"/>
      <c r="L51" s="18"/>
      <c r="M51" s="18"/>
      <c r="N51" s="18"/>
      <c r="O51" s="18"/>
      <c r="P51" s="18"/>
      <c r="Q51" s="18"/>
      <c r="R51" s="18"/>
      <c r="S51" s="129">
        <f t="shared" si="2"/>
        <v>0</v>
      </c>
      <c r="T51" s="59">
        <f t="shared" si="3"/>
        <v>0</v>
      </c>
      <c r="U51" s="19"/>
      <c r="V51" s="19"/>
      <c r="W51" s="79"/>
      <c r="Y51" s="14"/>
      <c r="Z51" s="14"/>
      <c r="AA51" s="14"/>
      <c r="AB51" s="14"/>
      <c r="AC51" s="14"/>
    </row>
    <row r="52" spans="1:29">
      <c r="A52" s="79"/>
      <c r="B52" s="7"/>
      <c r="C52" s="20"/>
      <c r="D52" s="18"/>
      <c r="E52" s="18"/>
      <c r="F52" s="18"/>
      <c r="G52" s="18"/>
      <c r="H52" s="18"/>
      <c r="I52" s="18"/>
      <c r="J52" s="18"/>
      <c r="K52" s="18"/>
      <c r="L52" s="18"/>
      <c r="M52" s="18"/>
      <c r="N52" s="18"/>
      <c r="O52" s="18"/>
      <c r="P52" s="18"/>
      <c r="Q52" s="18"/>
      <c r="R52" s="18"/>
      <c r="S52" s="129">
        <f t="shared" si="2"/>
        <v>0</v>
      </c>
      <c r="T52" s="59">
        <f t="shared" si="3"/>
        <v>0</v>
      </c>
      <c r="U52" s="19"/>
      <c r="V52" s="19"/>
      <c r="W52" s="79"/>
      <c r="Y52" s="14"/>
      <c r="Z52" s="14"/>
      <c r="AA52" s="14"/>
      <c r="AB52" s="14"/>
      <c r="AC52" s="14"/>
    </row>
    <row r="53" spans="1:29">
      <c r="A53" s="79"/>
      <c r="B53" s="7"/>
      <c r="C53" s="20"/>
      <c r="D53" s="18"/>
      <c r="E53" s="18"/>
      <c r="F53" s="18"/>
      <c r="G53" s="18"/>
      <c r="H53" s="18"/>
      <c r="I53" s="18"/>
      <c r="J53" s="18"/>
      <c r="K53" s="18"/>
      <c r="L53" s="18"/>
      <c r="M53" s="18"/>
      <c r="N53" s="18"/>
      <c r="O53" s="18"/>
      <c r="P53" s="18"/>
      <c r="Q53" s="18"/>
      <c r="R53" s="18"/>
      <c r="S53" s="129">
        <f t="shared" si="2"/>
        <v>0</v>
      </c>
      <c r="T53" s="59">
        <f t="shared" si="3"/>
        <v>0</v>
      </c>
      <c r="U53" s="19"/>
      <c r="V53" s="19"/>
      <c r="W53" s="79"/>
      <c r="Y53" s="14"/>
      <c r="Z53" s="14"/>
      <c r="AA53" s="14"/>
      <c r="AB53" s="14"/>
      <c r="AC53" s="14"/>
    </row>
    <row r="54" spans="1:29">
      <c r="A54" s="79"/>
      <c r="B54" s="7"/>
      <c r="C54" s="20"/>
      <c r="D54" s="18"/>
      <c r="E54" s="18"/>
      <c r="F54" s="18"/>
      <c r="G54" s="18"/>
      <c r="H54" s="18"/>
      <c r="I54" s="18"/>
      <c r="J54" s="18"/>
      <c r="K54" s="18"/>
      <c r="L54" s="18"/>
      <c r="M54" s="18"/>
      <c r="N54" s="18"/>
      <c r="O54" s="18"/>
      <c r="P54" s="18"/>
      <c r="Q54" s="18"/>
      <c r="R54" s="18"/>
      <c r="S54" s="129">
        <f t="shared" si="2"/>
        <v>0</v>
      </c>
      <c r="T54" s="59">
        <f t="shared" si="3"/>
        <v>0</v>
      </c>
      <c r="U54" s="19"/>
      <c r="V54" s="19"/>
      <c r="W54" s="79"/>
      <c r="Y54" s="14"/>
      <c r="Z54" s="14"/>
      <c r="AA54" s="14"/>
      <c r="AB54" s="14"/>
      <c r="AC54" s="14"/>
    </row>
    <row r="55" spans="1:29">
      <c r="A55" s="79"/>
      <c r="B55" s="7"/>
      <c r="C55" s="20"/>
      <c r="D55" s="18"/>
      <c r="E55" s="18"/>
      <c r="F55" s="18"/>
      <c r="G55" s="18"/>
      <c r="H55" s="18"/>
      <c r="I55" s="18"/>
      <c r="J55" s="18"/>
      <c r="K55" s="18"/>
      <c r="L55" s="18"/>
      <c r="M55" s="18"/>
      <c r="N55" s="18"/>
      <c r="O55" s="18"/>
      <c r="P55" s="18"/>
      <c r="Q55" s="18"/>
      <c r="R55" s="18"/>
      <c r="S55" s="129">
        <f t="shared" si="2"/>
        <v>0</v>
      </c>
      <c r="T55" s="59">
        <f t="shared" si="3"/>
        <v>0</v>
      </c>
      <c r="U55" s="19"/>
      <c r="V55" s="19"/>
      <c r="W55" s="79"/>
      <c r="Y55" s="14"/>
      <c r="Z55" s="14"/>
      <c r="AA55" s="14"/>
      <c r="AB55" s="14"/>
      <c r="AC55" s="14"/>
    </row>
    <row r="56" spans="1:29">
      <c r="A56" s="79"/>
      <c r="B56" s="7"/>
      <c r="C56" s="20"/>
      <c r="D56" s="18"/>
      <c r="E56" s="18"/>
      <c r="F56" s="18"/>
      <c r="G56" s="18"/>
      <c r="H56" s="18"/>
      <c r="I56" s="18"/>
      <c r="J56" s="18"/>
      <c r="K56" s="18"/>
      <c r="L56" s="18"/>
      <c r="M56" s="18"/>
      <c r="N56" s="18"/>
      <c r="O56" s="18"/>
      <c r="P56" s="18"/>
      <c r="Q56" s="18"/>
      <c r="R56" s="18"/>
      <c r="S56" s="129">
        <f t="shared" si="2"/>
        <v>0</v>
      </c>
      <c r="T56" s="59">
        <f t="shared" si="3"/>
        <v>0</v>
      </c>
      <c r="U56" s="19"/>
      <c r="V56" s="19"/>
      <c r="W56" s="79"/>
      <c r="Y56" s="14"/>
      <c r="Z56" s="14"/>
      <c r="AA56" s="14"/>
      <c r="AB56" s="14"/>
      <c r="AC56" s="14"/>
    </row>
    <row r="57" spans="1:29">
      <c r="A57" s="79"/>
      <c r="B57" s="7"/>
      <c r="C57" s="20"/>
      <c r="D57" s="18"/>
      <c r="E57" s="18"/>
      <c r="F57" s="18"/>
      <c r="G57" s="18"/>
      <c r="H57" s="18"/>
      <c r="I57" s="18"/>
      <c r="J57" s="18"/>
      <c r="K57" s="18"/>
      <c r="L57" s="18"/>
      <c r="M57" s="18"/>
      <c r="N57" s="18"/>
      <c r="O57" s="18"/>
      <c r="P57" s="18"/>
      <c r="Q57" s="18"/>
      <c r="R57" s="18"/>
      <c r="S57" s="129">
        <f t="shared" si="2"/>
        <v>0</v>
      </c>
      <c r="T57" s="59">
        <f t="shared" si="3"/>
        <v>0</v>
      </c>
      <c r="U57" s="19"/>
      <c r="V57" s="19"/>
      <c r="W57" s="79"/>
      <c r="Y57" s="14"/>
      <c r="Z57" s="14"/>
      <c r="AA57" s="14"/>
      <c r="AB57" s="14"/>
      <c r="AC57" s="14"/>
    </row>
    <row r="58" spans="1:29">
      <c r="A58" s="79"/>
      <c r="B58" s="7"/>
      <c r="C58" s="20"/>
      <c r="D58" s="18"/>
      <c r="E58" s="18"/>
      <c r="F58" s="18"/>
      <c r="G58" s="18"/>
      <c r="H58" s="18"/>
      <c r="I58" s="18"/>
      <c r="J58" s="18"/>
      <c r="K58" s="18"/>
      <c r="L58" s="18"/>
      <c r="M58" s="18"/>
      <c r="N58" s="18"/>
      <c r="O58" s="18"/>
      <c r="P58" s="18"/>
      <c r="Q58" s="18"/>
      <c r="R58" s="18"/>
      <c r="S58" s="129">
        <f t="shared" si="2"/>
        <v>0</v>
      </c>
      <c r="T58" s="59">
        <f t="shared" si="3"/>
        <v>0</v>
      </c>
      <c r="U58" s="19"/>
      <c r="V58" s="19"/>
      <c r="W58" s="79"/>
      <c r="Y58" s="14"/>
      <c r="Z58" s="14"/>
      <c r="AA58" s="14"/>
      <c r="AB58" s="14"/>
      <c r="AC58" s="14"/>
    </row>
    <row r="59" spans="1:29">
      <c r="A59" s="79"/>
      <c r="B59" s="7"/>
      <c r="C59" s="20"/>
      <c r="D59" s="18"/>
      <c r="E59" s="18"/>
      <c r="F59" s="18"/>
      <c r="G59" s="18"/>
      <c r="H59" s="18"/>
      <c r="I59" s="18"/>
      <c r="J59" s="18"/>
      <c r="K59" s="18"/>
      <c r="L59" s="18"/>
      <c r="M59" s="18"/>
      <c r="N59" s="18"/>
      <c r="O59" s="18"/>
      <c r="P59" s="18"/>
      <c r="Q59" s="18"/>
      <c r="R59" s="18"/>
      <c r="S59" s="129">
        <f t="shared" si="2"/>
        <v>0</v>
      </c>
      <c r="T59" s="59">
        <f t="shared" si="3"/>
        <v>0</v>
      </c>
      <c r="U59" s="18"/>
      <c r="V59" s="19"/>
      <c r="W59" s="79"/>
      <c r="Y59" s="14"/>
      <c r="Z59" s="14"/>
      <c r="AA59" s="14"/>
      <c r="AB59" s="14"/>
      <c r="AC59" s="14"/>
    </row>
    <row r="60" spans="1:29">
      <c r="A60" s="79"/>
      <c r="B60" s="7"/>
      <c r="C60" s="20"/>
      <c r="D60" s="18"/>
      <c r="E60" s="18"/>
      <c r="F60" s="18"/>
      <c r="G60" s="18"/>
      <c r="H60" s="18"/>
      <c r="I60" s="18"/>
      <c r="J60" s="18"/>
      <c r="K60" s="18"/>
      <c r="L60" s="18"/>
      <c r="M60" s="18"/>
      <c r="N60" s="18"/>
      <c r="O60" s="18"/>
      <c r="P60" s="18"/>
      <c r="Q60" s="18"/>
      <c r="R60" s="18"/>
      <c r="S60" s="129">
        <f t="shared" si="2"/>
        <v>0</v>
      </c>
      <c r="T60" s="59">
        <f t="shared" si="3"/>
        <v>0</v>
      </c>
      <c r="U60" s="18"/>
      <c r="V60" s="19"/>
      <c r="W60" s="79"/>
      <c r="Y60" s="14"/>
      <c r="Z60" s="14"/>
      <c r="AA60" s="14"/>
      <c r="AB60" s="14"/>
      <c r="AC60" s="14"/>
    </row>
    <row r="61" spans="1:29">
      <c r="A61" s="79"/>
      <c r="B61" s="7"/>
      <c r="C61" s="20"/>
      <c r="D61" s="18"/>
      <c r="E61" s="18"/>
      <c r="F61" s="18"/>
      <c r="G61" s="18"/>
      <c r="H61" s="18"/>
      <c r="I61" s="18"/>
      <c r="J61" s="18"/>
      <c r="K61" s="18"/>
      <c r="L61" s="18"/>
      <c r="M61" s="18"/>
      <c r="N61" s="18"/>
      <c r="O61" s="18"/>
      <c r="P61" s="18"/>
      <c r="Q61" s="18"/>
      <c r="R61" s="18"/>
      <c r="S61" s="129">
        <f t="shared" si="2"/>
        <v>0</v>
      </c>
      <c r="T61" s="59">
        <f t="shared" si="3"/>
        <v>0</v>
      </c>
      <c r="U61" s="18"/>
      <c r="V61" s="19"/>
      <c r="W61" s="79"/>
      <c r="Y61" s="14"/>
      <c r="Z61" s="14"/>
      <c r="AA61" s="14"/>
      <c r="AB61" s="14"/>
      <c r="AC61" s="14"/>
    </row>
    <row r="62" spans="1:29">
      <c r="A62" s="79"/>
      <c r="B62" s="7"/>
      <c r="C62" s="20"/>
      <c r="D62" s="18"/>
      <c r="E62" s="18"/>
      <c r="F62" s="18"/>
      <c r="G62" s="18"/>
      <c r="H62" s="18"/>
      <c r="I62" s="18"/>
      <c r="J62" s="18"/>
      <c r="K62" s="18"/>
      <c r="L62" s="18"/>
      <c r="M62" s="18"/>
      <c r="N62" s="18"/>
      <c r="O62" s="18"/>
      <c r="P62" s="18"/>
      <c r="Q62" s="18"/>
      <c r="R62" s="18"/>
      <c r="S62" s="129">
        <f t="shared" si="2"/>
        <v>0</v>
      </c>
      <c r="T62" s="59">
        <f t="shared" si="3"/>
        <v>0</v>
      </c>
      <c r="U62" s="18"/>
      <c r="V62" s="19"/>
      <c r="W62" s="79"/>
      <c r="Y62" s="14"/>
      <c r="Z62" s="14"/>
      <c r="AA62" s="14"/>
      <c r="AB62" s="14"/>
      <c r="AC62" s="14"/>
    </row>
    <row r="63" spans="1:29">
      <c r="A63" s="79"/>
      <c r="B63" s="7"/>
      <c r="C63" s="20"/>
      <c r="D63" s="18"/>
      <c r="E63" s="18"/>
      <c r="F63" s="18"/>
      <c r="G63" s="18"/>
      <c r="H63" s="18"/>
      <c r="I63" s="18"/>
      <c r="J63" s="18"/>
      <c r="K63" s="18"/>
      <c r="L63" s="18"/>
      <c r="M63" s="18"/>
      <c r="N63" s="18"/>
      <c r="O63" s="18"/>
      <c r="P63" s="18"/>
      <c r="Q63" s="18"/>
      <c r="R63" s="18"/>
      <c r="S63" s="129">
        <f t="shared" si="2"/>
        <v>0</v>
      </c>
      <c r="T63" s="59">
        <f t="shared" si="3"/>
        <v>0</v>
      </c>
      <c r="U63" s="18"/>
      <c r="V63" s="19"/>
      <c r="W63" s="79"/>
      <c r="Y63" s="14"/>
      <c r="Z63" s="14"/>
      <c r="AA63" s="14"/>
      <c r="AB63" s="14"/>
      <c r="AC63" s="14"/>
    </row>
    <row r="64" spans="1:29">
      <c r="A64" s="79"/>
      <c r="B64" s="7"/>
      <c r="C64" s="20"/>
      <c r="D64" s="18"/>
      <c r="E64" s="18"/>
      <c r="F64" s="18"/>
      <c r="G64" s="18"/>
      <c r="H64" s="18"/>
      <c r="I64" s="18"/>
      <c r="J64" s="18"/>
      <c r="K64" s="18"/>
      <c r="L64" s="18"/>
      <c r="M64" s="18"/>
      <c r="N64" s="18"/>
      <c r="O64" s="18"/>
      <c r="P64" s="18"/>
      <c r="Q64" s="18"/>
      <c r="R64" s="18"/>
      <c r="S64" s="129">
        <f t="shared" si="2"/>
        <v>0</v>
      </c>
      <c r="T64" s="59">
        <f t="shared" si="3"/>
        <v>0</v>
      </c>
      <c r="U64" s="18"/>
      <c r="V64" s="19"/>
      <c r="W64" s="79"/>
      <c r="Y64" s="14"/>
      <c r="Z64" s="14"/>
      <c r="AA64" s="14"/>
      <c r="AB64" s="14"/>
      <c r="AC64" s="14"/>
    </row>
    <row r="65" spans="1:29">
      <c r="A65" s="79"/>
      <c r="B65" s="7"/>
      <c r="C65" s="20"/>
      <c r="D65" s="18"/>
      <c r="E65" s="18"/>
      <c r="F65" s="18"/>
      <c r="G65" s="18"/>
      <c r="H65" s="18"/>
      <c r="I65" s="18"/>
      <c r="J65" s="18"/>
      <c r="K65" s="18"/>
      <c r="L65" s="18"/>
      <c r="M65" s="18"/>
      <c r="N65" s="18"/>
      <c r="O65" s="18"/>
      <c r="P65" s="18"/>
      <c r="Q65" s="18"/>
      <c r="R65" s="18"/>
      <c r="S65" s="129">
        <f t="shared" si="2"/>
        <v>0</v>
      </c>
      <c r="T65" s="59">
        <f t="shared" si="3"/>
        <v>0</v>
      </c>
      <c r="U65" s="18"/>
      <c r="V65" s="19"/>
      <c r="W65" s="79"/>
      <c r="Y65" s="14"/>
      <c r="Z65" s="14"/>
      <c r="AA65" s="14"/>
      <c r="AB65" s="14"/>
      <c r="AC65" s="14"/>
    </row>
    <row r="66" spans="1:29">
      <c r="A66" s="79"/>
      <c r="B66" s="7"/>
      <c r="C66" s="20"/>
      <c r="D66" s="18"/>
      <c r="E66" s="18"/>
      <c r="F66" s="18"/>
      <c r="G66" s="18"/>
      <c r="H66" s="18"/>
      <c r="I66" s="18"/>
      <c r="J66" s="18"/>
      <c r="K66" s="18"/>
      <c r="L66" s="18"/>
      <c r="M66" s="18"/>
      <c r="N66" s="18"/>
      <c r="O66" s="18"/>
      <c r="P66" s="18"/>
      <c r="Q66" s="18"/>
      <c r="R66" s="18"/>
      <c r="S66" s="129">
        <f t="shared" si="2"/>
        <v>0</v>
      </c>
      <c r="T66" s="59">
        <f t="shared" si="3"/>
        <v>0</v>
      </c>
      <c r="U66" s="18"/>
      <c r="V66" s="19"/>
      <c r="W66" s="79"/>
      <c r="Y66" s="14"/>
      <c r="Z66" s="14"/>
      <c r="AA66" s="14"/>
      <c r="AB66" s="14"/>
      <c r="AC66" s="14"/>
    </row>
    <row r="67" spans="1:29">
      <c r="A67" s="79"/>
      <c r="B67" s="7"/>
      <c r="C67" s="20"/>
      <c r="D67" s="18"/>
      <c r="E67" s="18"/>
      <c r="F67" s="18"/>
      <c r="G67" s="18"/>
      <c r="H67" s="18"/>
      <c r="I67" s="18"/>
      <c r="J67" s="18"/>
      <c r="K67" s="18"/>
      <c r="L67" s="18"/>
      <c r="M67" s="18"/>
      <c r="N67" s="18"/>
      <c r="O67" s="18"/>
      <c r="P67" s="18"/>
      <c r="Q67" s="18"/>
      <c r="R67" s="18"/>
      <c r="S67" s="129">
        <f t="shared" si="2"/>
        <v>0</v>
      </c>
      <c r="T67" s="59">
        <f t="shared" si="3"/>
        <v>0</v>
      </c>
      <c r="U67" s="18"/>
      <c r="V67" s="19"/>
      <c r="W67" s="79"/>
      <c r="Y67" s="14"/>
      <c r="Z67" s="14"/>
      <c r="AA67" s="14"/>
      <c r="AB67" s="14"/>
      <c r="AC67" s="14"/>
    </row>
    <row r="68" spans="1:29">
      <c r="A68" s="79"/>
      <c r="B68" s="7"/>
      <c r="C68" s="20"/>
      <c r="D68" s="18"/>
      <c r="E68" s="18"/>
      <c r="F68" s="18"/>
      <c r="G68" s="18"/>
      <c r="H68" s="18"/>
      <c r="I68" s="18"/>
      <c r="J68" s="18"/>
      <c r="K68" s="18"/>
      <c r="L68" s="18"/>
      <c r="M68" s="18"/>
      <c r="N68" s="18"/>
      <c r="O68" s="18"/>
      <c r="P68" s="18"/>
      <c r="Q68" s="18"/>
      <c r="R68" s="18"/>
      <c r="S68" s="129">
        <f t="shared" si="2"/>
        <v>0</v>
      </c>
      <c r="T68" s="59">
        <f t="shared" si="3"/>
        <v>0</v>
      </c>
      <c r="U68" s="18"/>
      <c r="V68" s="19"/>
      <c r="W68" s="79"/>
      <c r="Y68" s="14"/>
      <c r="Z68" s="14"/>
      <c r="AA68" s="14"/>
      <c r="AB68" s="14"/>
      <c r="AC68" s="14"/>
    </row>
    <row r="69" spans="1:29">
      <c r="A69" s="79"/>
      <c r="B69" s="7"/>
      <c r="C69" s="20"/>
      <c r="D69" s="18"/>
      <c r="E69" s="18"/>
      <c r="F69" s="18"/>
      <c r="G69" s="18"/>
      <c r="H69" s="18"/>
      <c r="I69" s="18"/>
      <c r="J69" s="18"/>
      <c r="K69" s="18"/>
      <c r="L69" s="18"/>
      <c r="M69" s="18"/>
      <c r="N69" s="18"/>
      <c r="O69" s="18"/>
      <c r="P69" s="18"/>
      <c r="Q69" s="18"/>
      <c r="R69" s="18"/>
      <c r="S69" s="129">
        <f t="shared" si="2"/>
        <v>0</v>
      </c>
      <c r="T69" s="59">
        <f t="shared" si="3"/>
        <v>0</v>
      </c>
      <c r="U69" s="18"/>
      <c r="V69" s="19"/>
      <c r="W69" s="79"/>
      <c r="Y69" s="14"/>
      <c r="Z69" s="14"/>
      <c r="AA69" s="14"/>
      <c r="AB69" s="14"/>
      <c r="AC69" s="14"/>
    </row>
    <row r="70" spans="1:29">
      <c r="A70" s="79"/>
      <c r="B70" s="7"/>
      <c r="C70" s="20"/>
      <c r="D70" s="18"/>
      <c r="E70" s="18"/>
      <c r="F70" s="18"/>
      <c r="G70" s="18"/>
      <c r="H70" s="18"/>
      <c r="I70" s="18"/>
      <c r="J70" s="18"/>
      <c r="K70" s="18"/>
      <c r="L70" s="18"/>
      <c r="M70" s="18"/>
      <c r="N70" s="18"/>
      <c r="O70" s="18"/>
      <c r="P70" s="18"/>
      <c r="Q70" s="18"/>
      <c r="R70" s="18"/>
      <c r="S70" s="129">
        <f t="shared" si="2"/>
        <v>0</v>
      </c>
      <c r="T70" s="59">
        <f t="shared" si="3"/>
        <v>0</v>
      </c>
      <c r="U70" s="18"/>
      <c r="V70" s="19"/>
      <c r="W70" s="79"/>
      <c r="Y70" s="14"/>
      <c r="Z70" s="14"/>
      <c r="AA70" s="14"/>
      <c r="AB70" s="14"/>
      <c r="AC70" s="14"/>
    </row>
    <row r="71" spans="1:29">
      <c r="A71" s="79"/>
      <c r="B71" s="7"/>
      <c r="C71" s="20"/>
      <c r="D71" s="18"/>
      <c r="E71" s="18"/>
      <c r="F71" s="18"/>
      <c r="G71" s="18"/>
      <c r="H71" s="18"/>
      <c r="I71" s="18"/>
      <c r="J71" s="18"/>
      <c r="K71" s="18"/>
      <c r="L71" s="18"/>
      <c r="M71" s="18"/>
      <c r="N71" s="18"/>
      <c r="O71" s="18"/>
      <c r="P71" s="18"/>
      <c r="Q71" s="18"/>
      <c r="R71" s="18"/>
      <c r="S71" s="129">
        <f t="shared" si="2"/>
        <v>0</v>
      </c>
      <c r="T71" s="59">
        <f t="shared" si="3"/>
        <v>0</v>
      </c>
      <c r="U71" s="18"/>
      <c r="V71" s="19"/>
      <c r="W71" s="79"/>
      <c r="Y71" s="14"/>
      <c r="Z71" s="14"/>
      <c r="AA71" s="14"/>
      <c r="AB71" s="14"/>
      <c r="AC71" s="14"/>
    </row>
    <row r="72" spans="1:29">
      <c r="A72" s="79"/>
      <c r="B72" s="7"/>
      <c r="C72" s="20"/>
      <c r="D72" s="18"/>
      <c r="E72" s="18"/>
      <c r="F72" s="18"/>
      <c r="G72" s="18"/>
      <c r="H72" s="18"/>
      <c r="I72" s="18"/>
      <c r="J72" s="18"/>
      <c r="K72" s="18"/>
      <c r="L72" s="18"/>
      <c r="M72" s="18"/>
      <c r="N72" s="18"/>
      <c r="O72" s="18"/>
      <c r="P72" s="18"/>
      <c r="Q72" s="18"/>
      <c r="R72" s="18"/>
      <c r="S72" s="129">
        <f t="shared" si="2"/>
        <v>0</v>
      </c>
      <c r="T72" s="59">
        <f t="shared" si="3"/>
        <v>0</v>
      </c>
      <c r="U72" s="18"/>
      <c r="V72" s="19"/>
      <c r="W72" s="79"/>
      <c r="Y72" s="14"/>
      <c r="Z72" s="14"/>
      <c r="AA72" s="14"/>
      <c r="AB72" s="14"/>
      <c r="AC72" s="14"/>
    </row>
    <row r="73" spans="1:29">
      <c r="A73" s="79"/>
      <c r="B73" s="7"/>
      <c r="C73" s="20"/>
      <c r="D73" s="18"/>
      <c r="E73" s="18"/>
      <c r="F73" s="18"/>
      <c r="G73" s="18"/>
      <c r="H73" s="18"/>
      <c r="I73" s="18"/>
      <c r="J73" s="18"/>
      <c r="K73" s="18"/>
      <c r="L73" s="18"/>
      <c r="M73" s="18"/>
      <c r="N73" s="18"/>
      <c r="O73" s="18"/>
      <c r="P73" s="18"/>
      <c r="Q73" s="18"/>
      <c r="R73" s="18"/>
      <c r="S73" s="129">
        <f t="shared" si="2"/>
        <v>0</v>
      </c>
      <c r="T73" s="59">
        <f t="shared" si="3"/>
        <v>0</v>
      </c>
      <c r="U73" s="18"/>
      <c r="V73" s="19"/>
      <c r="W73" s="79"/>
      <c r="Y73" s="14"/>
      <c r="Z73" s="14"/>
      <c r="AA73" s="14"/>
      <c r="AB73" s="14"/>
      <c r="AC73" s="14"/>
    </row>
    <row r="74" spans="1:29">
      <c r="A74" s="79"/>
      <c r="B74" s="7"/>
      <c r="C74" s="20"/>
      <c r="D74" s="18"/>
      <c r="E74" s="18"/>
      <c r="F74" s="18"/>
      <c r="G74" s="18"/>
      <c r="H74" s="18"/>
      <c r="I74" s="18"/>
      <c r="J74" s="18"/>
      <c r="K74" s="18"/>
      <c r="L74" s="18"/>
      <c r="M74" s="18"/>
      <c r="N74" s="18"/>
      <c r="O74" s="18"/>
      <c r="P74" s="18"/>
      <c r="Q74" s="18"/>
      <c r="R74" s="18"/>
      <c r="S74" s="129">
        <f t="shared" si="2"/>
        <v>0</v>
      </c>
      <c r="T74" s="59">
        <f t="shared" si="3"/>
        <v>0</v>
      </c>
      <c r="U74" s="18"/>
      <c r="V74" s="19"/>
      <c r="W74" s="79"/>
      <c r="Y74" s="14"/>
      <c r="Z74" s="14"/>
      <c r="AA74" s="14"/>
      <c r="AB74" s="14"/>
      <c r="AC74" s="14"/>
    </row>
    <row r="75" spans="1:29">
      <c r="A75" s="79"/>
      <c r="B75" s="7"/>
      <c r="C75" s="20"/>
      <c r="D75" s="18"/>
      <c r="E75" s="18"/>
      <c r="F75" s="18"/>
      <c r="G75" s="18"/>
      <c r="H75" s="18"/>
      <c r="I75" s="18"/>
      <c r="J75" s="18"/>
      <c r="K75" s="18"/>
      <c r="L75" s="18"/>
      <c r="M75" s="18"/>
      <c r="N75" s="18"/>
      <c r="O75" s="18"/>
      <c r="P75" s="18"/>
      <c r="Q75" s="18"/>
      <c r="R75" s="18"/>
      <c r="S75" s="129">
        <f t="shared" si="2"/>
        <v>0</v>
      </c>
      <c r="T75" s="59">
        <f t="shared" si="3"/>
        <v>0</v>
      </c>
      <c r="U75" s="18"/>
      <c r="V75" s="19"/>
      <c r="W75" s="79"/>
      <c r="Y75" s="14"/>
      <c r="Z75" s="14"/>
      <c r="AA75" s="14"/>
      <c r="AB75" s="14"/>
      <c r="AC75" s="14"/>
    </row>
    <row r="76" spans="1:29">
      <c r="A76" s="79"/>
      <c r="B76" s="7"/>
      <c r="C76" s="20"/>
      <c r="D76" s="18"/>
      <c r="E76" s="18"/>
      <c r="F76" s="18"/>
      <c r="G76" s="18"/>
      <c r="H76" s="18"/>
      <c r="I76" s="18"/>
      <c r="J76" s="18"/>
      <c r="K76" s="18"/>
      <c r="L76" s="18"/>
      <c r="M76" s="18"/>
      <c r="N76" s="18"/>
      <c r="O76" s="18"/>
      <c r="P76" s="18"/>
      <c r="Q76" s="18"/>
      <c r="R76" s="18"/>
      <c r="S76" s="129">
        <f t="shared" si="2"/>
        <v>0</v>
      </c>
      <c r="T76" s="59">
        <f t="shared" si="3"/>
        <v>0</v>
      </c>
      <c r="U76" s="18"/>
      <c r="V76" s="19"/>
      <c r="W76" s="79"/>
      <c r="Y76" s="14"/>
      <c r="Z76" s="14"/>
      <c r="AA76" s="14"/>
      <c r="AB76" s="14"/>
      <c r="AC76" s="14"/>
    </row>
    <row r="77" spans="1:29">
      <c r="A77" s="79"/>
      <c r="B77" s="7"/>
      <c r="C77" s="20"/>
      <c r="D77" s="18"/>
      <c r="E77" s="18"/>
      <c r="F77" s="18"/>
      <c r="G77" s="18"/>
      <c r="H77" s="18"/>
      <c r="I77" s="18"/>
      <c r="J77" s="18"/>
      <c r="K77" s="18"/>
      <c r="L77" s="18"/>
      <c r="M77" s="18"/>
      <c r="N77" s="18"/>
      <c r="O77" s="18"/>
      <c r="P77" s="18"/>
      <c r="Q77" s="18"/>
      <c r="R77" s="18"/>
      <c r="S77" s="129">
        <f t="shared" si="2"/>
        <v>0</v>
      </c>
      <c r="T77" s="59">
        <f t="shared" si="3"/>
        <v>0</v>
      </c>
      <c r="U77" s="18"/>
      <c r="V77" s="19"/>
      <c r="W77" s="79"/>
      <c r="Y77" s="14"/>
      <c r="Z77" s="14"/>
      <c r="AA77" s="14"/>
      <c r="AB77" s="14"/>
      <c r="AC77" s="14"/>
    </row>
    <row r="78" spans="1:29">
      <c r="A78" s="79"/>
      <c r="B78" s="7"/>
      <c r="C78" s="20"/>
      <c r="D78" s="18"/>
      <c r="E78" s="18"/>
      <c r="F78" s="18"/>
      <c r="G78" s="18"/>
      <c r="H78" s="18"/>
      <c r="I78" s="18"/>
      <c r="J78" s="18"/>
      <c r="K78" s="18"/>
      <c r="L78" s="18"/>
      <c r="M78" s="18"/>
      <c r="N78" s="18"/>
      <c r="O78" s="18"/>
      <c r="P78" s="18"/>
      <c r="Q78" s="18"/>
      <c r="R78" s="18"/>
      <c r="S78" s="129">
        <f t="shared" si="2"/>
        <v>0</v>
      </c>
      <c r="T78" s="59">
        <f t="shared" si="3"/>
        <v>0</v>
      </c>
      <c r="U78" s="18"/>
      <c r="V78" s="19"/>
      <c r="W78" s="79"/>
      <c r="Y78" s="14"/>
      <c r="Z78" s="14"/>
      <c r="AA78" s="14"/>
      <c r="AB78" s="14"/>
      <c r="AC78" s="14"/>
    </row>
    <row r="79" spans="1:29">
      <c r="A79" s="79"/>
      <c r="B79" s="7"/>
      <c r="C79" s="20"/>
      <c r="D79" s="18"/>
      <c r="E79" s="18"/>
      <c r="F79" s="18"/>
      <c r="G79" s="18"/>
      <c r="H79" s="18"/>
      <c r="I79" s="18"/>
      <c r="J79" s="18"/>
      <c r="K79" s="18"/>
      <c r="L79" s="18"/>
      <c r="M79" s="18"/>
      <c r="N79" s="18"/>
      <c r="O79" s="18"/>
      <c r="P79" s="18"/>
      <c r="Q79" s="18"/>
      <c r="R79" s="18"/>
      <c r="S79" s="129">
        <f t="shared" si="2"/>
        <v>0</v>
      </c>
      <c r="T79" s="59">
        <f t="shared" si="3"/>
        <v>0</v>
      </c>
      <c r="U79" s="18"/>
      <c r="V79" s="19"/>
      <c r="W79" s="79"/>
      <c r="Y79" s="14"/>
      <c r="Z79" s="14"/>
      <c r="AA79" s="14"/>
      <c r="AB79" s="14"/>
      <c r="AC79" s="14"/>
    </row>
    <row r="80" spans="1:29">
      <c r="A80" s="79"/>
      <c r="B80" s="7"/>
      <c r="C80" s="20"/>
      <c r="D80" s="18"/>
      <c r="E80" s="18"/>
      <c r="F80" s="18"/>
      <c r="G80" s="18"/>
      <c r="H80" s="18"/>
      <c r="I80" s="18"/>
      <c r="J80" s="18"/>
      <c r="K80" s="18"/>
      <c r="L80" s="18"/>
      <c r="M80" s="18"/>
      <c r="N80" s="18"/>
      <c r="O80" s="18"/>
      <c r="P80" s="18"/>
      <c r="Q80" s="18"/>
      <c r="R80" s="18"/>
      <c r="S80" s="129">
        <f t="shared" si="2"/>
        <v>0</v>
      </c>
      <c r="T80" s="59">
        <f t="shared" si="3"/>
        <v>0</v>
      </c>
      <c r="U80" s="18"/>
      <c r="V80" s="19"/>
      <c r="W80" s="79"/>
      <c r="Y80" s="14"/>
      <c r="Z80" s="14"/>
      <c r="AA80" s="14"/>
      <c r="AB80" s="14"/>
      <c r="AC80" s="14"/>
    </row>
    <row r="81" spans="1:29">
      <c r="A81" s="79"/>
      <c r="B81" s="7"/>
      <c r="C81" s="20"/>
      <c r="D81" s="18"/>
      <c r="E81" s="18"/>
      <c r="F81" s="18"/>
      <c r="G81" s="18"/>
      <c r="H81" s="18"/>
      <c r="I81" s="18"/>
      <c r="J81" s="18"/>
      <c r="K81" s="18"/>
      <c r="L81" s="18"/>
      <c r="M81" s="18"/>
      <c r="N81" s="18"/>
      <c r="O81" s="18"/>
      <c r="P81" s="18"/>
      <c r="Q81" s="18"/>
      <c r="R81" s="18"/>
      <c r="S81" s="129">
        <f t="shared" si="2"/>
        <v>0</v>
      </c>
      <c r="T81" s="59">
        <f t="shared" si="3"/>
        <v>0</v>
      </c>
      <c r="U81" s="18"/>
      <c r="V81" s="19"/>
      <c r="W81" s="79"/>
      <c r="Y81" s="14"/>
      <c r="Z81" s="14"/>
      <c r="AA81" s="14"/>
      <c r="AB81" s="14"/>
      <c r="AC81" s="14"/>
    </row>
    <row r="82" spans="1:29">
      <c r="A82" s="79"/>
      <c r="B82" s="7"/>
      <c r="C82" s="20"/>
      <c r="D82" s="18"/>
      <c r="E82" s="18"/>
      <c r="F82" s="18"/>
      <c r="G82" s="18"/>
      <c r="H82" s="18"/>
      <c r="I82" s="18"/>
      <c r="J82" s="18"/>
      <c r="K82" s="18"/>
      <c r="L82" s="18"/>
      <c r="M82" s="18"/>
      <c r="N82" s="18"/>
      <c r="O82" s="18"/>
      <c r="P82" s="18"/>
      <c r="Q82" s="18"/>
      <c r="R82" s="18"/>
      <c r="S82" s="129">
        <f t="shared" si="2"/>
        <v>0</v>
      </c>
      <c r="T82" s="59">
        <f t="shared" si="3"/>
        <v>0</v>
      </c>
      <c r="U82" s="18"/>
      <c r="V82" s="19"/>
      <c r="W82" s="79"/>
      <c r="Y82" s="14"/>
      <c r="Z82" s="14"/>
      <c r="AA82" s="14"/>
      <c r="AB82" s="14"/>
      <c r="AC82" s="14"/>
    </row>
    <row r="83" spans="1:29">
      <c r="A83" s="79"/>
      <c r="B83" s="7"/>
      <c r="C83" s="20"/>
      <c r="D83" s="18"/>
      <c r="E83" s="18"/>
      <c r="F83" s="18"/>
      <c r="G83" s="18"/>
      <c r="H83" s="18"/>
      <c r="I83" s="18"/>
      <c r="J83" s="18"/>
      <c r="K83" s="18"/>
      <c r="L83" s="18"/>
      <c r="M83" s="18"/>
      <c r="N83" s="18"/>
      <c r="O83" s="18"/>
      <c r="P83" s="18"/>
      <c r="Q83" s="18"/>
      <c r="R83" s="18"/>
      <c r="S83" s="129">
        <f t="shared" si="2"/>
        <v>0</v>
      </c>
      <c r="T83" s="59">
        <f t="shared" si="3"/>
        <v>0</v>
      </c>
      <c r="U83" s="18"/>
      <c r="V83" s="19"/>
      <c r="W83" s="79"/>
      <c r="Y83" s="14"/>
      <c r="Z83" s="14"/>
      <c r="AA83" s="14"/>
      <c r="AB83" s="14"/>
      <c r="AC83" s="14"/>
    </row>
    <row r="84" spans="1:29">
      <c r="A84" s="79"/>
      <c r="B84" s="7"/>
      <c r="C84" s="20"/>
      <c r="D84" s="18"/>
      <c r="E84" s="18"/>
      <c r="F84" s="18"/>
      <c r="G84" s="18"/>
      <c r="H84" s="18"/>
      <c r="I84" s="18"/>
      <c r="J84" s="18"/>
      <c r="K84" s="18"/>
      <c r="L84" s="18"/>
      <c r="M84" s="18"/>
      <c r="N84" s="18"/>
      <c r="O84" s="18"/>
      <c r="P84" s="18"/>
      <c r="Q84" s="18"/>
      <c r="R84" s="18"/>
      <c r="S84" s="129">
        <f t="shared" si="2"/>
        <v>0</v>
      </c>
      <c r="T84" s="59">
        <f t="shared" si="3"/>
        <v>0</v>
      </c>
      <c r="U84" s="18"/>
      <c r="V84" s="19"/>
      <c r="W84" s="79"/>
      <c r="Y84" s="14"/>
      <c r="Z84" s="14"/>
      <c r="AA84" s="14"/>
      <c r="AB84" s="14"/>
      <c r="AC84" s="14"/>
    </row>
    <row r="85" spans="1:29">
      <c r="A85" s="79"/>
      <c r="B85" s="7"/>
      <c r="C85" s="20"/>
      <c r="D85" s="18"/>
      <c r="E85" s="18"/>
      <c r="F85" s="18"/>
      <c r="G85" s="18"/>
      <c r="H85" s="18"/>
      <c r="I85" s="18"/>
      <c r="J85" s="18"/>
      <c r="K85" s="18"/>
      <c r="L85" s="18"/>
      <c r="M85" s="18"/>
      <c r="N85" s="18"/>
      <c r="O85" s="18"/>
      <c r="P85" s="18"/>
      <c r="Q85" s="18"/>
      <c r="R85" s="18"/>
      <c r="S85" s="129">
        <f t="shared" si="2"/>
        <v>0</v>
      </c>
      <c r="T85" s="59">
        <f t="shared" si="3"/>
        <v>0</v>
      </c>
      <c r="U85" s="18"/>
      <c r="V85" s="19"/>
      <c r="W85" s="79"/>
      <c r="Y85" s="14"/>
      <c r="Z85" s="14"/>
      <c r="AA85" s="14"/>
      <c r="AB85" s="14"/>
      <c r="AC85" s="14"/>
    </row>
    <row r="86" spans="1:29">
      <c r="A86" s="79"/>
      <c r="B86" s="7"/>
      <c r="C86" s="20"/>
      <c r="D86" s="18"/>
      <c r="E86" s="18"/>
      <c r="F86" s="18"/>
      <c r="G86" s="18"/>
      <c r="H86" s="18"/>
      <c r="I86" s="18"/>
      <c r="J86" s="18"/>
      <c r="K86" s="18"/>
      <c r="L86" s="18"/>
      <c r="M86" s="18"/>
      <c r="N86" s="18"/>
      <c r="O86" s="18"/>
      <c r="P86" s="18"/>
      <c r="Q86" s="18"/>
      <c r="R86" s="18"/>
      <c r="S86" s="129">
        <f t="shared" si="2"/>
        <v>0</v>
      </c>
      <c r="T86" s="59">
        <f t="shared" si="3"/>
        <v>0</v>
      </c>
      <c r="U86" s="18"/>
      <c r="V86" s="19"/>
      <c r="W86" s="79"/>
      <c r="Y86" s="14"/>
      <c r="Z86" s="14"/>
      <c r="AA86" s="14"/>
      <c r="AB86" s="14"/>
      <c r="AC86" s="14"/>
    </row>
    <row r="87" spans="1:29">
      <c r="A87" s="79"/>
      <c r="B87" s="7"/>
      <c r="C87" s="20"/>
      <c r="D87" s="18"/>
      <c r="E87" s="18"/>
      <c r="F87" s="18"/>
      <c r="G87" s="18"/>
      <c r="H87" s="18"/>
      <c r="I87" s="18"/>
      <c r="J87" s="18"/>
      <c r="K87" s="18"/>
      <c r="L87" s="18"/>
      <c r="M87" s="18"/>
      <c r="N87" s="18"/>
      <c r="O87" s="18"/>
      <c r="P87" s="18"/>
      <c r="Q87" s="18"/>
      <c r="R87" s="18"/>
      <c r="S87" s="129">
        <f t="shared" si="2"/>
        <v>0</v>
      </c>
      <c r="T87" s="59">
        <f t="shared" si="3"/>
        <v>0</v>
      </c>
      <c r="U87" s="18"/>
      <c r="V87" s="19"/>
      <c r="W87" s="79"/>
      <c r="Y87" s="14"/>
      <c r="Z87" s="14"/>
      <c r="AA87" s="14"/>
      <c r="AB87" s="14"/>
      <c r="AC87" s="14"/>
    </row>
    <row r="88" spans="1:29">
      <c r="A88" s="79"/>
      <c r="B88" s="7"/>
      <c r="C88" s="20"/>
      <c r="D88" s="18"/>
      <c r="E88" s="18"/>
      <c r="F88" s="18"/>
      <c r="G88" s="18"/>
      <c r="H88" s="18"/>
      <c r="I88" s="18"/>
      <c r="J88" s="18"/>
      <c r="K88" s="18"/>
      <c r="L88" s="18"/>
      <c r="M88" s="18"/>
      <c r="N88" s="18"/>
      <c r="O88" s="18"/>
      <c r="P88" s="18"/>
      <c r="Q88" s="18"/>
      <c r="R88" s="18"/>
      <c r="S88" s="129">
        <f t="shared" si="2"/>
        <v>0</v>
      </c>
      <c r="T88" s="59">
        <f t="shared" si="3"/>
        <v>0</v>
      </c>
      <c r="U88" s="18"/>
      <c r="V88" s="19"/>
      <c r="W88" s="79"/>
      <c r="Y88" s="14"/>
      <c r="Z88" s="14"/>
      <c r="AA88" s="14"/>
      <c r="AB88" s="14"/>
      <c r="AC88" s="14"/>
    </row>
    <row r="89" spans="1:29">
      <c r="A89" s="79"/>
      <c r="B89" s="7"/>
      <c r="C89" s="20"/>
      <c r="D89" s="18"/>
      <c r="E89" s="18"/>
      <c r="F89" s="18"/>
      <c r="G89" s="18"/>
      <c r="H89" s="18"/>
      <c r="I89" s="18"/>
      <c r="J89" s="18"/>
      <c r="K89" s="18"/>
      <c r="L89" s="18"/>
      <c r="M89" s="18"/>
      <c r="N89" s="18"/>
      <c r="O89" s="18"/>
      <c r="P89" s="18"/>
      <c r="Q89" s="18"/>
      <c r="R89" s="18"/>
      <c r="S89" s="129">
        <f t="shared" si="2"/>
        <v>0</v>
      </c>
      <c r="T89" s="59">
        <f t="shared" si="3"/>
        <v>0</v>
      </c>
      <c r="U89" s="18"/>
      <c r="V89" s="19"/>
      <c r="W89" s="79"/>
      <c r="Y89" s="14"/>
      <c r="Z89" s="14"/>
      <c r="AA89" s="14"/>
      <c r="AB89" s="14"/>
      <c r="AC89" s="14"/>
    </row>
    <row r="90" spans="1:29">
      <c r="A90" s="79"/>
      <c r="B90" s="7"/>
      <c r="C90" s="20"/>
      <c r="D90" s="18"/>
      <c r="E90" s="18"/>
      <c r="F90" s="18"/>
      <c r="G90" s="18"/>
      <c r="H90" s="18"/>
      <c r="I90" s="18"/>
      <c r="J90" s="18"/>
      <c r="K90" s="18"/>
      <c r="L90" s="18"/>
      <c r="M90" s="18"/>
      <c r="N90" s="18"/>
      <c r="O90" s="18"/>
      <c r="P90" s="18"/>
      <c r="Q90" s="18"/>
      <c r="R90" s="18"/>
      <c r="S90" s="129">
        <f t="shared" si="2"/>
        <v>0</v>
      </c>
      <c r="T90" s="59">
        <f t="shared" si="3"/>
        <v>0</v>
      </c>
      <c r="U90" s="18"/>
      <c r="V90" s="19"/>
      <c r="W90" s="79"/>
      <c r="Y90" s="14"/>
      <c r="Z90" s="14"/>
      <c r="AA90" s="14"/>
      <c r="AB90" s="14"/>
      <c r="AC90" s="14"/>
    </row>
    <row r="91" spans="1:29">
      <c r="A91" s="79"/>
      <c r="B91" s="7"/>
      <c r="C91" s="20"/>
      <c r="D91" s="18"/>
      <c r="E91" s="18"/>
      <c r="F91" s="18"/>
      <c r="G91" s="18"/>
      <c r="H91" s="18"/>
      <c r="I91" s="18"/>
      <c r="J91" s="18"/>
      <c r="K91" s="18"/>
      <c r="L91" s="18"/>
      <c r="M91" s="18"/>
      <c r="N91" s="18"/>
      <c r="O91" s="18"/>
      <c r="P91" s="18"/>
      <c r="Q91" s="18"/>
      <c r="R91" s="18"/>
      <c r="S91" s="129">
        <f t="shared" si="2"/>
        <v>0</v>
      </c>
      <c r="T91" s="59">
        <f t="shared" si="3"/>
        <v>0</v>
      </c>
      <c r="U91" s="18"/>
      <c r="V91" s="19"/>
      <c r="W91" s="79"/>
      <c r="Y91" s="14"/>
      <c r="Z91" s="14"/>
      <c r="AA91" s="14"/>
      <c r="AB91" s="14"/>
      <c r="AC91" s="14"/>
    </row>
    <row r="92" spans="1:29">
      <c r="A92" s="79"/>
      <c r="B92" s="7"/>
      <c r="C92" s="20"/>
      <c r="D92" s="18"/>
      <c r="E92" s="18"/>
      <c r="F92" s="18"/>
      <c r="G92" s="18"/>
      <c r="H92" s="18"/>
      <c r="I92" s="18"/>
      <c r="J92" s="18"/>
      <c r="K92" s="18"/>
      <c r="L92" s="18"/>
      <c r="M92" s="18"/>
      <c r="N92" s="18"/>
      <c r="O92" s="18"/>
      <c r="P92" s="18"/>
      <c r="Q92" s="18"/>
      <c r="R92" s="18"/>
      <c r="S92" s="129">
        <f t="shared" si="2"/>
        <v>0</v>
      </c>
      <c r="T92" s="59">
        <f t="shared" si="3"/>
        <v>0</v>
      </c>
      <c r="U92" s="18"/>
      <c r="V92" s="19"/>
      <c r="W92" s="79"/>
      <c r="Y92" s="14"/>
      <c r="Z92" s="14"/>
      <c r="AA92" s="14"/>
      <c r="AB92" s="14"/>
      <c r="AC92" s="14"/>
    </row>
    <row r="93" spans="1:29">
      <c r="A93" s="79"/>
      <c r="B93" s="7"/>
      <c r="C93" s="20"/>
      <c r="D93" s="18"/>
      <c r="E93" s="18"/>
      <c r="F93" s="18"/>
      <c r="G93" s="18"/>
      <c r="H93" s="18"/>
      <c r="I93" s="18"/>
      <c r="J93" s="18"/>
      <c r="K93" s="18"/>
      <c r="L93" s="18"/>
      <c r="M93" s="18"/>
      <c r="N93" s="18"/>
      <c r="O93" s="18"/>
      <c r="P93" s="18"/>
      <c r="Q93" s="18"/>
      <c r="R93" s="18"/>
      <c r="S93" s="129">
        <f t="shared" si="2"/>
        <v>0</v>
      </c>
      <c r="T93" s="59">
        <f t="shared" si="3"/>
        <v>0</v>
      </c>
      <c r="U93" s="18"/>
      <c r="V93" s="19"/>
      <c r="W93" s="79"/>
      <c r="Y93" s="14"/>
      <c r="Z93" s="14"/>
      <c r="AA93" s="14"/>
      <c r="AB93" s="14"/>
      <c r="AC93" s="14"/>
    </row>
    <row r="94" spans="1:29">
      <c r="A94" s="79"/>
      <c r="B94" s="7"/>
      <c r="C94" s="20"/>
      <c r="D94" s="18"/>
      <c r="E94" s="18"/>
      <c r="F94" s="18"/>
      <c r="G94" s="18"/>
      <c r="H94" s="18"/>
      <c r="I94" s="18"/>
      <c r="J94" s="18"/>
      <c r="K94" s="18"/>
      <c r="L94" s="18"/>
      <c r="M94" s="18"/>
      <c r="N94" s="18"/>
      <c r="O94" s="18"/>
      <c r="P94" s="18"/>
      <c r="Q94" s="18"/>
      <c r="R94" s="18"/>
      <c r="S94" s="129">
        <f t="shared" si="2"/>
        <v>0</v>
      </c>
      <c r="T94" s="59">
        <f t="shared" si="3"/>
        <v>0</v>
      </c>
      <c r="U94" s="18"/>
      <c r="V94" s="19"/>
      <c r="W94" s="79"/>
      <c r="Y94" s="14"/>
      <c r="Z94" s="14"/>
      <c r="AA94" s="14"/>
      <c r="AB94" s="14"/>
      <c r="AC94" s="14"/>
    </row>
    <row r="95" spans="1:29">
      <c r="A95" s="79"/>
      <c r="B95" s="7"/>
      <c r="C95" s="20"/>
      <c r="D95" s="18"/>
      <c r="E95" s="18"/>
      <c r="F95" s="18"/>
      <c r="G95" s="18"/>
      <c r="H95" s="18"/>
      <c r="I95" s="18"/>
      <c r="J95" s="18"/>
      <c r="K95" s="18"/>
      <c r="L95" s="18"/>
      <c r="M95" s="18"/>
      <c r="N95" s="18"/>
      <c r="O95" s="18"/>
      <c r="P95" s="18"/>
      <c r="Q95" s="18"/>
      <c r="R95" s="18"/>
      <c r="S95" s="129">
        <f t="shared" si="2"/>
        <v>0</v>
      </c>
      <c r="T95" s="59">
        <f t="shared" si="3"/>
        <v>0</v>
      </c>
      <c r="U95" s="18"/>
      <c r="V95" s="19"/>
      <c r="W95" s="79"/>
      <c r="Y95" s="14"/>
      <c r="Z95" s="14"/>
      <c r="AA95" s="14"/>
      <c r="AB95" s="14"/>
      <c r="AC95" s="14"/>
    </row>
    <row r="96" spans="1:29">
      <c r="A96" s="79"/>
      <c r="B96" s="7"/>
      <c r="C96" s="20"/>
      <c r="D96" s="18"/>
      <c r="E96" s="18"/>
      <c r="F96" s="18"/>
      <c r="G96" s="18"/>
      <c r="H96" s="18"/>
      <c r="I96" s="18"/>
      <c r="J96" s="18"/>
      <c r="K96" s="18"/>
      <c r="L96" s="18"/>
      <c r="M96" s="18"/>
      <c r="N96" s="18"/>
      <c r="O96" s="18"/>
      <c r="P96" s="18"/>
      <c r="Q96" s="18"/>
      <c r="R96" s="18"/>
      <c r="S96" s="129">
        <f t="shared" si="2"/>
        <v>0</v>
      </c>
      <c r="T96" s="59">
        <f t="shared" si="3"/>
        <v>0</v>
      </c>
      <c r="U96" s="18"/>
      <c r="V96" s="19"/>
      <c r="W96" s="79"/>
      <c r="X96" s="15"/>
      <c r="Y96" s="14"/>
      <c r="Z96" s="14"/>
      <c r="AA96" s="14"/>
      <c r="AB96" s="14"/>
      <c r="AC96" s="14"/>
    </row>
    <row r="97" spans="1:29">
      <c r="A97" s="79"/>
      <c r="B97" s="7"/>
      <c r="C97" s="20"/>
      <c r="D97" s="18"/>
      <c r="E97" s="18"/>
      <c r="F97" s="18"/>
      <c r="G97" s="18"/>
      <c r="H97" s="18"/>
      <c r="I97" s="18"/>
      <c r="J97" s="18"/>
      <c r="K97" s="18"/>
      <c r="L97" s="18"/>
      <c r="M97" s="18"/>
      <c r="N97" s="18"/>
      <c r="O97" s="18"/>
      <c r="P97" s="18"/>
      <c r="Q97" s="18"/>
      <c r="R97" s="18"/>
      <c r="S97" s="129">
        <f t="shared" si="2"/>
        <v>0</v>
      </c>
      <c r="T97" s="59">
        <f t="shared" si="3"/>
        <v>0</v>
      </c>
      <c r="U97" s="18"/>
      <c r="V97" s="19"/>
      <c r="W97" s="79"/>
      <c r="X97" s="15"/>
      <c r="Y97" s="14"/>
      <c r="Z97" s="14"/>
      <c r="AA97" s="14"/>
      <c r="AB97" s="14"/>
      <c r="AC97" s="14"/>
    </row>
    <row r="98" spans="1:29">
      <c r="A98" s="79"/>
      <c r="B98" s="7"/>
      <c r="C98" s="20"/>
      <c r="D98" s="18"/>
      <c r="E98" s="18"/>
      <c r="F98" s="18"/>
      <c r="G98" s="18"/>
      <c r="H98" s="18"/>
      <c r="I98" s="18"/>
      <c r="J98" s="18"/>
      <c r="K98" s="18"/>
      <c r="L98" s="18"/>
      <c r="M98" s="18"/>
      <c r="N98" s="18"/>
      <c r="O98" s="18"/>
      <c r="P98" s="18"/>
      <c r="Q98" s="18"/>
      <c r="R98" s="18"/>
      <c r="S98" s="129">
        <f t="shared" si="2"/>
        <v>0</v>
      </c>
      <c r="T98" s="59">
        <f t="shared" si="3"/>
        <v>0</v>
      </c>
      <c r="U98" s="18"/>
      <c r="V98" s="19"/>
      <c r="W98" s="109"/>
      <c r="X98" s="15"/>
      <c r="Y98" s="14"/>
      <c r="Z98" s="14"/>
      <c r="AA98" s="14"/>
      <c r="AB98" s="14"/>
      <c r="AC98" s="14"/>
    </row>
    <row r="99" spans="1:29">
      <c r="A99" s="79"/>
      <c r="B99" s="7"/>
      <c r="C99" s="20"/>
      <c r="D99" s="18"/>
      <c r="E99" s="18"/>
      <c r="F99" s="18"/>
      <c r="G99" s="18"/>
      <c r="H99" s="18"/>
      <c r="I99" s="18"/>
      <c r="J99" s="18"/>
      <c r="K99" s="18"/>
      <c r="L99" s="18"/>
      <c r="M99" s="18"/>
      <c r="N99" s="18"/>
      <c r="O99" s="18"/>
      <c r="P99" s="18"/>
      <c r="Q99" s="18"/>
      <c r="R99" s="18"/>
      <c r="S99" s="129">
        <f t="shared" si="2"/>
        <v>0</v>
      </c>
      <c r="T99" s="59">
        <f t="shared" si="3"/>
        <v>0</v>
      </c>
      <c r="U99" s="18"/>
      <c r="V99" s="19"/>
      <c r="W99" s="79"/>
      <c r="Y99" s="14"/>
      <c r="Z99" s="14"/>
      <c r="AA99" s="14"/>
      <c r="AB99" s="14"/>
      <c r="AC99" s="14"/>
    </row>
    <row r="100" spans="1:29">
      <c r="A100" s="79"/>
      <c r="B100" s="7"/>
      <c r="C100" s="20"/>
      <c r="D100" s="18"/>
      <c r="E100" s="18"/>
      <c r="F100" s="18"/>
      <c r="G100" s="18"/>
      <c r="H100" s="18"/>
      <c r="I100" s="18"/>
      <c r="J100" s="18"/>
      <c r="K100" s="18"/>
      <c r="L100" s="18"/>
      <c r="M100" s="18"/>
      <c r="N100" s="18"/>
      <c r="O100" s="18"/>
      <c r="P100" s="18"/>
      <c r="Q100" s="18"/>
      <c r="R100" s="18"/>
      <c r="S100" s="129">
        <f t="shared" si="2"/>
        <v>0</v>
      </c>
      <c r="T100" s="59">
        <f t="shared" si="3"/>
        <v>0</v>
      </c>
      <c r="U100" s="18"/>
      <c r="V100" s="19"/>
      <c r="W100" s="79"/>
      <c r="Y100" s="14"/>
      <c r="Z100" s="14"/>
      <c r="AA100" s="14"/>
      <c r="AB100" s="14"/>
      <c r="AC100" s="14"/>
    </row>
    <row r="101" spans="1:29">
      <c r="A101" s="79"/>
      <c r="B101" s="7"/>
      <c r="C101" s="20"/>
      <c r="D101" s="18"/>
      <c r="E101" s="18"/>
      <c r="F101" s="18"/>
      <c r="G101" s="18"/>
      <c r="H101" s="18"/>
      <c r="I101" s="18"/>
      <c r="J101" s="18"/>
      <c r="K101" s="18"/>
      <c r="L101" s="18"/>
      <c r="M101" s="18"/>
      <c r="N101" s="18"/>
      <c r="O101" s="18"/>
      <c r="P101" s="18"/>
      <c r="Q101" s="18"/>
      <c r="R101" s="18"/>
      <c r="S101" s="129">
        <f t="shared" si="2"/>
        <v>0</v>
      </c>
      <c r="T101" s="59">
        <f t="shared" si="3"/>
        <v>0</v>
      </c>
      <c r="U101" s="18"/>
      <c r="V101" s="19"/>
      <c r="W101" s="79"/>
      <c r="Y101" s="14"/>
      <c r="Z101" s="14"/>
      <c r="AA101" s="14"/>
      <c r="AB101" s="14"/>
      <c r="AC101" s="14"/>
    </row>
    <row r="102" spans="1:29">
      <c r="A102" s="79"/>
      <c r="B102" s="7"/>
      <c r="C102" s="20"/>
      <c r="D102" s="18"/>
      <c r="E102" s="18"/>
      <c r="F102" s="18"/>
      <c r="G102" s="18"/>
      <c r="H102" s="18"/>
      <c r="I102" s="18"/>
      <c r="J102" s="18"/>
      <c r="K102" s="18"/>
      <c r="L102" s="18"/>
      <c r="M102" s="18"/>
      <c r="N102" s="18"/>
      <c r="O102" s="18"/>
      <c r="P102" s="18"/>
      <c r="Q102" s="18"/>
      <c r="R102" s="18"/>
      <c r="S102" s="129">
        <f t="shared" si="2"/>
        <v>0</v>
      </c>
      <c r="T102" s="59">
        <f t="shared" si="3"/>
        <v>0</v>
      </c>
      <c r="U102" s="18"/>
      <c r="V102" s="19"/>
      <c r="W102" s="79"/>
      <c r="Y102" s="14"/>
      <c r="Z102" s="14"/>
      <c r="AA102" s="14"/>
      <c r="AB102" s="14"/>
      <c r="AC102" s="14"/>
    </row>
    <row r="103" spans="1:29">
      <c r="A103" s="79"/>
      <c r="B103" s="7"/>
      <c r="C103" s="20"/>
      <c r="D103" s="18"/>
      <c r="E103" s="18"/>
      <c r="F103" s="18"/>
      <c r="G103" s="18"/>
      <c r="H103" s="18"/>
      <c r="I103" s="18"/>
      <c r="J103" s="18"/>
      <c r="K103" s="18"/>
      <c r="L103" s="18"/>
      <c r="M103" s="18"/>
      <c r="N103" s="18"/>
      <c r="O103" s="18"/>
      <c r="P103" s="18"/>
      <c r="Q103" s="18"/>
      <c r="R103" s="18"/>
      <c r="S103" s="129">
        <f t="shared" si="2"/>
        <v>0</v>
      </c>
      <c r="T103" s="59">
        <f t="shared" si="3"/>
        <v>0</v>
      </c>
      <c r="U103" s="18"/>
      <c r="V103" s="19"/>
      <c r="W103" s="79"/>
      <c r="Y103" s="14"/>
      <c r="Z103" s="14"/>
      <c r="AA103" s="14"/>
      <c r="AB103" s="14"/>
      <c r="AC103" s="14"/>
    </row>
    <row r="104" spans="1:29">
      <c r="A104" s="79"/>
      <c r="B104" s="7"/>
      <c r="C104" s="20"/>
      <c r="D104" s="18"/>
      <c r="E104" s="18"/>
      <c r="F104" s="18"/>
      <c r="G104" s="18"/>
      <c r="H104" s="18"/>
      <c r="I104" s="18"/>
      <c r="J104" s="18"/>
      <c r="K104" s="18"/>
      <c r="L104" s="18"/>
      <c r="M104" s="18"/>
      <c r="N104" s="18"/>
      <c r="O104" s="18"/>
      <c r="P104" s="18"/>
      <c r="Q104" s="18"/>
      <c r="R104" s="18"/>
      <c r="S104" s="129">
        <f t="shared" si="2"/>
        <v>0</v>
      </c>
      <c r="T104" s="59">
        <f t="shared" si="3"/>
        <v>0</v>
      </c>
      <c r="U104" s="18"/>
      <c r="V104" s="19"/>
      <c r="W104" s="79"/>
      <c r="Y104" s="14"/>
      <c r="Z104" s="14"/>
      <c r="AA104" s="14"/>
      <c r="AB104" s="14"/>
      <c r="AC104" s="14"/>
    </row>
    <row r="105" spans="1:29">
      <c r="A105" s="79"/>
      <c r="B105" s="7"/>
      <c r="C105" s="20"/>
      <c r="D105" s="18"/>
      <c r="E105" s="18"/>
      <c r="F105" s="18"/>
      <c r="G105" s="18"/>
      <c r="H105" s="18"/>
      <c r="I105" s="18"/>
      <c r="J105" s="18"/>
      <c r="K105" s="18"/>
      <c r="L105" s="18"/>
      <c r="M105" s="18"/>
      <c r="N105" s="18"/>
      <c r="O105" s="18"/>
      <c r="P105" s="18"/>
      <c r="Q105" s="18"/>
      <c r="R105" s="18"/>
      <c r="S105" s="129">
        <f t="shared" si="2"/>
        <v>0</v>
      </c>
      <c r="T105" s="59">
        <f t="shared" si="3"/>
        <v>0</v>
      </c>
      <c r="U105" s="18"/>
      <c r="V105" s="19"/>
      <c r="W105" s="79"/>
      <c r="Y105" s="14"/>
      <c r="Z105" s="14"/>
      <c r="AA105" s="14"/>
      <c r="AB105" s="14"/>
      <c r="AC105" s="14"/>
    </row>
    <row r="106" spans="1:29">
      <c r="A106" s="79"/>
      <c r="B106" s="7"/>
      <c r="C106" s="20"/>
      <c r="D106" s="18"/>
      <c r="E106" s="18"/>
      <c r="F106" s="18"/>
      <c r="G106" s="18"/>
      <c r="H106" s="18"/>
      <c r="I106" s="18"/>
      <c r="J106" s="18"/>
      <c r="K106" s="18"/>
      <c r="L106" s="18"/>
      <c r="M106" s="18"/>
      <c r="N106" s="18"/>
      <c r="O106" s="18"/>
      <c r="P106" s="18"/>
      <c r="Q106" s="18"/>
      <c r="R106" s="18"/>
      <c r="S106" s="129">
        <f t="shared" si="2"/>
        <v>0</v>
      </c>
      <c r="T106" s="59">
        <f t="shared" si="3"/>
        <v>0</v>
      </c>
      <c r="U106" s="18"/>
      <c r="V106" s="19"/>
      <c r="W106" s="79"/>
      <c r="Y106" s="14"/>
      <c r="Z106" s="14"/>
      <c r="AA106" s="14"/>
      <c r="AB106" s="14"/>
      <c r="AC106" s="14"/>
    </row>
    <row r="107" spans="1:29">
      <c r="A107" s="79"/>
      <c r="B107" s="7"/>
      <c r="C107" s="20"/>
      <c r="D107" s="18"/>
      <c r="E107" s="18"/>
      <c r="F107" s="18"/>
      <c r="G107" s="18"/>
      <c r="H107" s="18"/>
      <c r="I107" s="18"/>
      <c r="J107" s="18"/>
      <c r="K107" s="18"/>
      <c r="L107" s="18"/>
      <c r="M107" s="18"/>
      <c r="N107" s="18"/>
      <c r="O107" s="18"/>
      <c r="P107" s="18"/>
      <c r="Q107" s="18"/>
      <c r="R107" s="18"/>
      <c r="S107" s="129">
        <f t="shared" si="2"/>
        <v>0</v>
      </c>
      <c r="T107" s="59">
        <f t="shared" si="3"/>
        <v>0</v>
      </c>
      <c r="U107" s="18"/>
      <c r="V107" s="19"/>
      <c r="W107" s="79"/>
      <c r="Y107" s="14"/>
      <c r="Z107" s="14"/>
      <c r="AA107" s="14"/>
      <c r="AB107" s="14"/>
      <c r="AC107" s="14"/>
    </row>
    <row r="108" spans="1:29">
      <c r="A108" s="79"/>
      <c r="B108" s="7"/>
      <c r="C108" s="20"/>
      <c r="D108" s="18"/>
      <c r="E108" s="18"/>
      <c r="F108" s="18"/>
      <c r="G108" s="18"/>
      <c r="H108" s="18"/>
      <c r="I108" s="18"/>
      <c r="J108" s="18"/>
      <c r="K108" s="18"/>
      <c r="L108" s="18"/>
      <c r="M108" s="18"/>
      <c r="N108" s="18"/>
      <c r="O108" s="18"/>
      <c r="P108" s="18"/>
      <c r="Q108" s="18"/>
      <c r="R108" s="18"/>
      <c r="S108" s="129">
        <f t="shared" si="2"/>
        <v>0</v>
      </c>
      <c r="T108" s="59">
        <f t="shared" si="3"/>
        <v>0</v>
      </c>
      <c r="U108" s="18"/>
      <c r="V108" s="19"/>
      <c r="W108" s="79"/>
      <c r="Y108" s="14"/>
      <c r="Z108" s="14"/>
      <c r="AA108" s="14"/>
      <c r="AB108" s="14"/>
      <c r="AC108" s="14"/>
    </row>
    <row r="109" spans="1:29">
      <c r="A109" s="79"/>
      <c r="B109" s="7"/>
      <c r="C109" s="20"/>
      <c r="D109" s="18"/>
      <c r="E109" s="18"/>
      <c r="F109" s="18"/>
      <c r="G109" s="18"/>
      <c r="H109" s="18"/>
      <c r="I109" s="18"/>
      <c r="J109" s="18"/>
      <c r="K109" s="18"/>
      <c r="L109" s="18"/>
      <c r="M109" s="18"/>
      <c r="N109" s="18"/>
      <c r="O109" s="18"/>
      <c r="P109" s="18"/>
      <c r="Q109" s="18"/>
      <c r="R109" s="18"/>
      <c r="S109" s="129">
        <f t="shared" si="2"/>
        <v>0</v>
      </c>
      <c r="T109" s="59">
        <f t="shared" si="3"/>
        <v>0</v>
      </c>
      <c r="U109" s="18"/>
      <c r="V109" s="19"/>
      <c r="W109" s="79"/>
      <c r="Y109" s="14"/>
      <c r="Z109" s="14"/>
      <c r="AA109" s="14"/>
      <c r="AB109" s="14"/>
      <c r="AC109" s="14"/>
    </row>
    <row r="110" spans="1:29">
      <c r="A110" s="79"/>
      <c r="B110" s="7"/>
      <c r="C110" s="20"/>
      <c r="D110" s="18"/>
      <c r="E110" s="18"/>
      <c r="F110" s="18"/>
      <c r="G110" s="18"/>
      <c r="H110" s="18"/>
      <c r="I110" s="18"/>
      <c r="J110" s="18"/>
      <c r="K110" s="18"/>
      <c r="L110" s="18"/>
      <c r="M110" s="18"/>
      <c r="N110" s="18"/>
      <c r="O110" s="18"/>
      <c r="P110" s="18"/>
      <c r="Q110" s="18"/>
      <c r="R110" s="18"/>
      <c r="S110" s="129">
        <f t="shared" si="2"/>
        <v>0</v>
      </c>
      <c r="T110" s="59">
        <f t="shared" si="3"/>
        <v>0</v>
      </c>
      <c r="U110" s="18"/>
      <c r="V110" s="19"/>
      <c r="W110" s="79"/>
      <c r="Y110" s="14"/>
      <c r="Z110" s="14"/>
      <c r="AA110" s="14"/>
      <c r="AB110" s="14"/>
      <c r="AC110" s="14"/>
    </row>
    <row r="111" spans="1:29">
      <c r="A111" s="79"/>
      <c r="B111" s="7"/>
      <c r="C111" s="20"/>
      <c r="D111" s="18"/>
      <c r="E111" s="18"/>
      <c r="F111" s="18"/>
      <c r="G111" s="18"/>
      <c r="H111" s="18"/>
      <c r="I111" s="18"/>
      <c r="J111" s="18"/>
      <c r="K111" s="18"/>
      <c r="L111" s="18"/>
      <c r="M111" s="18"/>
      <c r="N111" s="18"/>
      <c r="O111" s="18"/>
      <c r="P111" s="18"/>
      <c r="Q111" s="18"/>
      <c r="R111" s="18"/>
      <c r="S111" s="129">
        <f t="shared" si="2"/>
        <v>0</v>
      </c>
      <c r="T111" s="59">
        <f t="shared" si="3"/>
        <v>0</v>
      </c>
      <c r="U111" s="18"/>
      <c r="V111" s="19"/>
      <c r="W111" s="79"/>
      <c r="Y111" s="14"/>
      <c r="Z111" s="14"/>
      <c r="AA111" s="14"/>
      <c r="AB111" s="14"/>
      <c r="AC111" s="14"/>
    </row>
    <row r="112" spans="1:29">
      <c r="A112" s="79"/>
      <c r="B112" s="7"/>
      <c r="C112" s="20"/>
      <c r="D112" s="18"/>
      <c r="E112" s="18"/>
      <c r="F112" s="18"/>
      <c r="G112" s="18"/>
      <c r="H112" s="18"/>
      <c r="I112" s="18"/>
      <c r="J112" s="18"/>
      <c r="K112" s="18"/>
      <c r="L112" s="18"/>
      <c r="M112" s="18"/>
      <c r="N112" s="18"/>
      <c r="O112" s="18"/>
      <c r="P112" s="18"/>
      <c r="Q112" s="18"/>
      <c r="R112" s="18"/>
      <c r="S112" s="129">
        <f t="shared" si="2"/>
        <v>0</v>
      </c>
      <c r="T112" s="59">
        <f t="shared" si="3"/>
        <v>0</v>
      </c>
      <c r="U112" s="18"/>
      <c r="V112" s="19"/>
      <c r="W112" s="79"/>
      <c r="Y112" s="14"/>
      <c r="Z112" s="14"/>
      <c r="AA112" s="14"/>
      <c r="AB112" s="14"/>
      <c r="AC112" s="14"/>
    </row>
    <row r="113" spans="1:29">
      <c r="A113" s="79"/>
      <c r="B113" s="7"/>
      <c r="C113" s="20"/>
      <c r="D113" s="18"/>
      <c r="E113" s="18"/>
      <c r="F113" s="18"/>
      <c r="G113" s="18"/>
      <c r="H113" s="18"/>
      <c r="I113" s="18"/>
      <c r="J113" s="18"/>
      <c r="K113" s="18"/>
      <c r="L113" s="18"/>
      <c r="M113" s="18"/>
      <c r="N113" s="18"/>
      <c r="O113" s="18"/>
      <c r="P113" s="18"/>
      <c r="Q113" s="18"/>
      <c r="R113" s="18"/>
      <c r="S113" s="129">
        <f t="shared" si="2"/>
        <v>0</v>
      </c>
      <c r="T113" s="59">
        <f t="shared" si="3"/>
        <v>0</v>
      </c>
      <c r="U113" s="18"/>
      <c r="V113" s="19"/>
      <c r="W113" s="79"/>
      <c r="Y113" s="14"/>
      <c r="Z113" s="14"/>
      <c r="AA113" s="14"/>
      <c r="AB113" s="14"/>
      <c r="AC113" s="14"/>
    </row>
    <row r="114" spans="1:29">
      <c r="A114" s="79"/>
      <c r="B114" s="7"/>
      <c r="C114" s="20"/>
      <c r="D114" s="18"/>
      <c r="E114" s="18"/>
      <c r="F114" s="18"/>
      <c r="G114" s="18"/>
      <c r="H114" s="18"/>
      <c r="I114" s="18"/>
      <c r="J114" s="18"/>
      <c r="K114" s="18"/>
      <c r="L114" s="18"/>
      <c r="M114" s="18"/>
      <c r="N114" s="18"/>
      <c r="O114" s="18"/>
      <c r="P114" s="18"/>
      <c r="Q114" s="18"/>
      <c r="R114" s="18"/>
      <c r="S114" s="129">
        <f t="shared" ref="S114:S140" si="4">C114</f>
        <v>0</v>
      </c>
      <c r="T114" s="59">
        <f t="shared" ref="T114:T140" si="5">B114</f>
        <v>0</v>
      </c>
      <c r="U114" s="18"/>
      <c r="V114" s="19"/>
      <c r="W114" s="79"/>
      <c r="Y114" s="14"/>
      <c r="Z114" s="14"/>
      <c r="AA114" s="14"/>
      <c r="AB114" s="14"/>
      <c r="AC114" s="14"/>
    </row>
    <row r="115" spans="1:29">
      <c r="A115" s="79"/>
      <c r="B115" s="7"/>
      <c r="C115" s="20"/>
      <c r="D115" s="18"/>
      <c r="E115" s="18"/>
      <c r="F115" s="18"/>
      <c r="G115" s="18"/>
      <c r="H115" s="18"/>
      <c r="I115" s="18"/>
      <c r="J115" s="18"/>
      <c r="K115" s="18"/>
      <c r="L115" s="18"/>
      <c r="M115" s="18"/>
      <c r="N115" s="18"/>
      <c r="O115" s="18"/>
      <c r="P115" s="18"/>
      <c r="Q115" s="18"/>
      <c r="R115" s="18"/>
      <c r="S115" s="129">
        <f t="shared" si="4"/>
        <v>0</v>
      </c>
      <c r="T115" s="59">
        <f t="shared" si="5"/>
        <v>0</v>
      </c>
      <c r="U115" s="18"/>
      <c r="V115" s="19"/>
      <c r="W115" s="79"/>
      <c r="Y115" s="14"/>
      <c r="Z115" s="14"/>
      <c r="AA115" s="14"/>
      <c r="AB115" s="14"/>
      <c r="AC115" s="14"/>
    </row>
    <row r="116" spans="1:29">
      <c r="A116" s="79"/>
      <c r="B116" s="7"/>
      <c r="C116" s="20"/>
      <c r="D116" s="18"/>
      <c r="E116" s="18"/>
      <c r="F116" s="18"/>
      <c r="G116" s="18"/>
      <c r="H116" s="18"/>
      <c r="I116" s="18"/>
      <c r="J116" s="18"/>
      <c r="K116" s="18"/>
      <c r="L116" s="18"/>
      <c r="M116" s="18"/>
      <c r="N116" s="18"/>
      <c r="O116" s="18"/>
      <c r="P116" s="18"/>
      <c r="Q116" s="18"/>
      <c r="R116" s="18"/>
      <c r="S116" s="129">
        <f t="shared" si="4"/>
        <v>0</v>
      </c>
      <c r="T116" s="59">
        <f t="shared" si="5"/>
        <v>0</v>
      </c>
      <c r="U116" s="18"/>
      <c r="V116" s="19"/>
      <c r="W116" s="79"/>
      <c r="Y116" s="14"/>
      <c r="Z116" s="14"/>
      <c r="AA116" s="14"/>
      <c r="AB116" s="14"/>
      <c r="AC116" s="14"/>
    </row>
    <row r="117" spans="1:29">
      <c r="A117" s="79"/>
      <c r="B117" s="7"/>
      <c r="C117" s="20"/>
      <c r="D117" s="18"/>
      <c r="E117" s="18"/>
      <c r="F117" s="18"/>
      <c r="G117" s="18"/>
      <c r="H117" s="18"/>
      <c r="I117" s="18"/>
      <c r="J117" s="18"/>
      <c r="K117" s="18"/>
      <c r="L117" s="18"/>
      <c r="M117" s="18"/>
      <c r="N117" s="18"/>
      <c r="O117" s="18"/>
      <c r="P117" s="18"/>
      <c r="Q117" s="18"/>
      <c r="R117" s="18"/>
      <c r="S117" s="129">
        <f t="shared" si="4"/>
        <v>0</v>
      </c>
      <c r="T117" s="59">
        <f t="shared" si="5"/>
        <v>0</v>
      </c>
      <c r="U117" s="18"/>
      <c r="V117" s="19"/>
      <c r="W117" s="79"/>
      <c r="Y117" s="14"/>
      <c r="Z117" s="14"/>
      <c r="AA117" s="14"/>
      <c r="AB117" s="14"/>
      <c r="AC117" s="14"/>
    </row>
    <row r="118" spans="1:29">
      <c r="A118" s="79"/>
      <c r="B118" s="7"/>
      <c r="C118" s="20"/>
      <c r="D118" s="18"/>
      <c r="E118" s="18"/>
      <c r="F118" s="18"/>
      <c r="G118" s="18"/>
      <c r="H118" s="18"/>
      <c r="I118" s="18"/>
      <c r="J118" s="18"/>
      <c r="K118" s="18"/>
      <c r="L118" s="18"/>
      <c r="M118" s="18"/>
      <c r="N118" s="18"/>
      <c r="O118" s="18"/>
      <c r="P118" s="18"/>
      <c r="Q118" s="18"/>
      <c r="R118" s="18"/>
      <c r="S118" s="129">
        <f t="shared" si="4"/>
        <v>0</v>
      </c>
      <c r="T118" s="59">
        <f t="shared" si="5"/>
        <v>0</v>
      </c>
      <c r="U118" s="18"/>
      <c r="V118" s="19"/>
      <c r="W118" s="79"/>
      <c r="Y118" s="14"/>
      <c r="Z118" s="14"/>
      <c r="AA118" s="14"/>
      <c r="AB118" s="14"/>
      <c r="AC118" s="14"/>
    </row>
    <row r="119" spans="1:29">
      <c r="A119" s="79"/>
      <c r="B119" s="7"/>
      <c r="C119" s="20"/>
      <c r="D119" s="18"/>
      <c r="E119" s="18"/>
      <c r="F119" s="18"/>
      <c r="G119" s="18"/>
      <c r="H119" s="18"/>
      <c r="I119" s="18"/>
      <c r="J119" s="18"/>
      <c r="K119" s="18"/>
      <c r="L119" s="18"/>
      <c r="M119" s="18"/>
      <c r="N119" s="18"/>
      <c r="O119" s="18"/>
      <c r="P119" s="18"/>
      <c r="Q119" s="18"/>
      <c r="R119" s="18"/>
      <c r="S119" s="129">
        <f t="shared" si="4"/>
        <v>0</v>
      </c>
      <c r="T119" s="59">
        <f t="shared" si="5"/>
        <v>0</v>
      </c>
      <c r="U119" s="18"/>
      <c r="V119" s="19"/>
      <c r="W119" s="79"/>
      <c r="Y119" s="14"/>
      <c r="Z119" s="14"/>
      <c r="AA119" s="14"/>
      <c r="AB119" s="14"/>
      <c r="AC119" s="14"/>
    </row>
    <row r="120" spans="1:29">
      <c r="A120" s="79"/>
      <c r="B120" s="7"/>
      <c r="C120" s="20"/>
      <c r="D120" s="18"/>
      <c r="E120" s="18"/>
      <c r="F120" s="18"/>
      <c r="G120" s="18"/>
      <c r="H120" s="18"/>
      <c r="I120" s="18"/>
      <c r="J120" s="18"/>
      <c r="K120" s="18"/>
      <c r="L120" s="18"/>
      <c r="M120" s="18"/>
      <c r="N120" s="18"/>
      <c r="O120" s="18"/>
      <c r="P120" s="18"/>
      <c r="Q120" s="18"/>
      <c r="R120" s="18"/>
      <c r="S120" s="129">
        <f t="shared" si="4"/>
        <v>0</v>
      </c>
      <c r="T120" s="59">
        <f t="shared" si="5"/>
        <v>0</v>
      </c>
      <c r="U120" s="18"/>
      <c r="V120" s="19"/>
      <c r="W120" s="79"/>
      <c r="Y120" s="14"/>
      <c r="Z120" s="14"/>
      <c r="AA120" s="14"/>
      <c r="AB120" s="14"/>
      <c r="AC120" s="14"/>
    </row>
    <row r="121" spans="1:29">
      <c r="A121" s="79"/>
      <c r="B121" s="7"/>
      <c r="C121" s="20"/>
      <c r="D121" s="18"/>
      <c r="E121" s="18"/>
      <c r="F121" s="18"/>
      <c r="G121" s="18"/>
      <c r="H121" s="18"/>
      <c r="I121" s="18"/>
      <c r="J121" s="18"/>
      <c r="K121" s="18"/>
      <c r="L121" s="18"/>
      <c r="M121" s="18"/>
      <c r="N121" s="18"/>
      <c r="O121" s="18"/>
      <c r="P121" s="18"/>
      <c r="Q121" s="18"/>
      <c r="R121" s="18"/>
      <c r="S121" s="129">
        <f t="shared" si="4"/>
        <v>0</v>
      </c>
      <c r="T121" s="59">
        <f t="shared" si="5"/>
        <v>0</v>
      </c>
      <c r="U121" s="18"/>
      <c r="V121" s="19"/>
      <c r="W121" s="79"/>
      <c r="Y121" s="14"/>
      <c r="Z121" s="14"/>
      <c r="AA121" s="14"/>
      <c r="AB121" s="14"/>
      <c r="AC121" s="14"/>
    </row>
    <row r="122" spans="1:29">
      <c r="A122" s="79"/>
      <c r="B122" s="7"/>
      <c r="C122" s="20"/>
      <c r="D122" s="18"/>
      <c r="E122" s="18"/>
      <c r="F122" s="18"/>
      <c r="G122" s="18"/>
      <c r="H122" s="18"/>
      <c r="I122" s="18"/>
      <c r="J122" s="18"/>
      <c r="K122" s="18"/>
      <c r="L122" s="18"/>
      <c r="M122" s="18"/>
      <c r="N122" s="18"/>
      <c r="O122" s="18"/>
      <c r="P122" s="18"/>
      <c r="Q122" s="18"/>
      <c r="R122" s="18"/>
      <c r="S122" s="129">
        <f t="shared" si="4"/>
        <v>0</v>
      </c>
      <c r="T122" s="59">
        <f t="shared" si="5"/>
        <v>0</v>
      </c>
      <c r="U122" s="18"/>
      <c r="V122" s="19"/>
      <c r="W122" s="79"/>
      <c r="Y122" s="14"/>
      <c r="Z122" s="14"/>
      <c r="AA122" s="14"/>
      <c r="AB122" s="14"/>
      <c r="AC122" s="14"/>
    </row>
    <row r="123" spans="1:29">
      <c r="A123" s="79"/>
      <c r="B123" s="7"/>
      <c r="C123" s="20"/>
      <c r="D123" s="18"/>
      <c r="E123" s="18"/>
      <c r="F123" s="18"/>
      <c r="G123" s="18"/>
      <c r="H123" s="18"/>
      <c r="I123" s="18"/>
      <c r="J123" s="18"/>
      <c r="K123" s="18"/>
      <c r="L123" s="18"/>
      <c r="M123" s="18"/>
      <c r="N123" s="18"/>
      <c r="O123" s="18"/>
      <c r="P123" s="18"/>
      <c r="Q123" s="18"/>
      <c r="R123" s="18"/>
      <c r="S123" s="129">
        <f t="shared" si="4"/>
        <v>0</v>
      </c>
      <c r="T123" s="59">
        <f t="shared" si="5"/>
        <v>0</v>
      </c>
      <c r="U123" s="18"/>
      <c r="V123" s="19"/>
      <c r="W123" s="79"/>
      <c r="Y123" s="14"/>
      <c r="Z123" s="14"/>
      <c r="AA123" s="14"/>
      <c r="AB123" s="14"/>
      <c r="AC123" s="14"/>
    </row>
    <row r="124" spans="1:29">
      <c r="A124" s="79"/>
      <c r="B124" s="7"/>
      <c r="C124" s="20"/>
      <c r="D124" s="18"/>
      <c r="E124" s="18"/>
      <c r="F124" s="18"/>
      <c r="G124" s="18"/>
      <c r="H124" s="18"/>
      <c r="I124" s="18"/>
      <c r="J124" s="18"/>
      <c r="K124" s="18"/>
      <c r="L124" s="18"/>
      <c r="M124" s="18"/>
      <c r="N124" s="18"/>
      <c r="O124" s="18"/>
      <c r="P124" s="18"/>
      <c r="Q124" s="18"/>
      <c r="R124" s="18"/>
      <c r="S124" s="129">
        <f t="shared" si="4"/>
        <v>0</v>
      </c>
      <c r="T124" s="59">
        <f t="shared" si="5"/>
        <v>0</v>
      </c>
      <c r="U124" s="18"/>
      <c r="V124" s="19"/>
      <c r="W124" s="79"/>
      <c r="Y124" s="14"/>
      <c r="Z124" s="14"/>
      <c r="AA124" s="14"/>
      <c r="AB124" s="14"/>
      <c r="AC124" s="14"/>
    </row>
    <row r="125" spans="1:29">
      <c r="A125" s="79"/>
      <c r="B125" s="7"/>
      <c r="C125" s="20"/>
      <c r="D125" s="18"/>
      <c r="E125" s="18"/>
      <c r="F125" s="18"/>
      <c r="G125" s="18"/>
      <c r="H125" s="18"/>
      <c r="I125" s="18"/>
      <c r="J125" s="18"/>
      <c r="K125" s="18"/>
      <c r="L125" s="18"/>
      <c r="M125" s="18"/>
      <c r="N125" s="18"/>
      <c r="O125" s="18"/>
      <c r="P125" s="18"/>
      <c r="Q125" s="18"/>
      <c r="R125" s="18"/>
      <c r="S125" s="129">
        <f t="shared" si="4"/>
        <v>0</v>
      </c>
      <c r="T125" s="59">
        <f t="shared" si="5"/>
        <v>0</v>
      </c>
      <c r="U125" s="18"/>
      <c r="V125" s="19"/>
      <c r="W125" s="79"/>
      <c r="Y125" s="14"/>
      <c r="Z125" s="14"/>
      <c r="AA125" s="14"/>
      <c r="AB125" s="14"/>
      <c r="AC125" s="14"/>
    </row>
    <row r="126" spans="1:29">
      <c r="A126" s="79"/>
      <c r="B126" s="7"/>
      <c r="C126" s="20"/>
      <c r="D126" s="18"/>
      <c r="E126" s="18"/>
      <c r="F126" s="18"/>
      <c r="G126" s="18"/>
      <c r="H126" s="18"/>
      <c r="I126" s="18"/>
      <c r="J126" s="18"/>
      <c r="K126" s="18"/>
      <c r="L126" s="18"/>
      <c r="M126" s="18"/>
      <c r="N126" s="18"/>
      <c r="O126" s="18"/>
      <c r="P126" s="18"/>
      <c r="Q126" s="18"/>
      <c r="R126" s="18"/>
      <c r="S126" s="129">
        <f t="shared" si="4"/>
        <v>0</v>
      </c>
      <c r="T126" s="59">
        <f t="shared" si="5"/>
        <v>0</v>
      </c>
      <c r="U126" s="18"/>
      <c r="V126" s="19"/>
      <c r="W126" s="79"/>
      <c r="Y126" s="14"/>
      <c r="Z126" s="14"/>
      <c r="AA126" s="14"/>
      <c r="AB126" s="14"/>
      <c r="AC126" s="14"/>
    </row>
    <row r="127" spans="1:29">
      <c r="A127" s="79"/>
      <c r="B127" s="7"/>
      <c r="C127" s="20"/>
      <c r="D127" s="18"/>
      <c r="E127" s="18"/>
      <c r="F127" s="18"/>
      <c r="G127" s="18"/>
      <c r="H127" s="18"/>
      <c r="I127" s="18"/>
      <c r="J127" s="18"/>
      <c r="K127" s="18"/>
      <c r="L127" s="18"/>
      <c r="M127" s="18"/>
      <c r="N127" s="18"/>
      <c r="O127" s="18"/>
      <c r="P127" s="18"/>
      <c r="Q127" s="18"/>
      <c r="R127" s="18"/>
      <c r="S127" s="129">
        <f t="shared" si="4"/>
        <v>0</v>
      </c>
      <c r="T127" s="59">
        <f t="shared" si="5"/>
        <v>0</v>
      </c>
      <c r="U127" s="18"/>
      <c r="V127" s="19"/>
      <c r="W127" s="79"/>
      <c r="Y127" s="14"/>
      <c r="Z127" s="14"/>
      <c r="AA127" s="14"/>
      <c r="AB127" s="14"/>
      <c r="AC127" s="14"/>
    </row>
    <row r="128" spans="1:29">
      <c r="A128" s="79"/>
      <c r="B128" s="7"/>
      <c r="C128" s="20"/>
      <c r="D128" s="18"/>
      <c r="E128" s="18"/>
      <c r="F128" s="18"/>
      <c r="G128" s="18"/>
      <c r="H128" s="18"/>
      <c r="I128" s="18"/>
      <c r="J128" s="18"/>
      <c r="K128" s="18"/>
      <c r="L128" s="18"/>
      <c r="M128" s="18"/>
      <c r="N128" s="18"/>
      <c r="O128" s="18"/>
      <c r="P128" s="18"/>
      <c r="Q128" s="18"/>
      <c r="R128" s="18"/>
      <c r="S128" s="129">
        <f t="shared" si="4"/>
        <v>0</v>
      </c>
      <c r="T128" s="59">
        <f t="shared" si="5"/>
        <v>0</v>
      </c>
      <c r="U128" s="18"/>
      <c r="V128" s="19"/>
      <c r="W128" s="79"/>
      <c r="Y128" s="14"/>
      <c r="Z128" s="14"/>
      <c r="AA128" s="14"/>
      <c r="AB128" s="14"/>
      <c r="AC128" s="14"/>
    </row>
    <row r="129" spans="1:29">
      <c r="A129" s="79"/>
      <c r="B129" s="7"/>
      <c r="C129" s="20"/>
      <c r="D129" s="18"/>
      <c r="E129" s="18"/>
      <c r="F129" s="18"/>
      <c r="G129" s="18"/>
      <c r="H129" s="18"/>
      <c r="I129" s="18"/>
      <c r="J129" s="18"/>
      <c r="K129" s="18"/>
      <c r="L129" s="18"/>
      <c r="M129" s="18"/>
      <c r="N129" s="18"/>
      <c r="O129" s="18"/>
      <c r="P129" s="18"/>
      <c r="Q129" s="18"/>
      <c r="R129" s="18"/>
      <c r="S129" s="129">
        <f t="shared" si="4"/>
        <v>0</v>
      </c>
      <c r="T129" s="59">
        <f t="shared" si="5"/>
        <v>0</v>
      </c>
      <c r="U129" s="18"/>
      <c r="V129" s="19"/>
      <c r="W129" s="79"/>
      <c r="Y129" s="14"/>
      <c r="Z129" s="14"/>
      <c r="AA129" s="14"/>
      <c r="AB129" s="14"/>
      <c r="AC129" s="14"/>
    </row>
    <row r="130" spans="1:29">
      <c r="A130" s="79"/>
      <c r="B130" s="7"/>
      <c r="C130" s="20"/>
      <c r="D130" s="18"/>
      <c r="E130" s="18"/>
      <c r="F130" s="18"/>
      <c r="G130" s="18"/>
      <c r="H130" s="18"/>
      <c r="I130" s="18"/>
      <c r="J130" s="18"/>
      <c r="K130" s="18"/>
      <c r="L130" s="18"/>
      <c r="M130" s="18"/>
      <c r="N130" s="18"/>
      <c r="O130" s="18"/>
      <c r="P130" s="18"/>
      <c r="Q130" s="18"/>
      <c r="R130" s="18"/>
      <c r="S130" s="129">
        <f t="shared" si="4"/>
        <v>0</v>
      </c>
      <c r="T130" s="59">
        <f t="shared" si="5"/>
        <v>0</v>
      </c>
      <c r="U130" s="18"/>
      <c r="V130" s="19"/>
      <c r="W130" s="79"/>
      <c r="Y130" s="14"/>
      <c r="Z130" s="14"/>
      <c r="AA130" s="14"/>
      <c r="AB130" s="14"/>
      <c r="AC130" s="14"/>
    </row>
    <row r="131" spans="1:29">
      <c r="A131" s="79"/>
      <c r="B131" s="7"/>
      <c r="C131" s="20"/>
      <c r="D131" s="18"/>
      <c r="E131" s="18"/>
      <c r="F131" s="18"/>
      <c r="G131" s="18"/>
      <c r="H131" s="18"/>
      <c r="I131" s="18"/>
      <c r="J131" s="18"/>
      <c r="K131" s="18"/>
      <c r="L131" s="18"/>
      <c r="M131" s="18"/>
      <c r="N131" s="18"/>
      <c r="O131" s="18"/>
      <c r="P131" s="18"/>
      <c r="Q131" s="18"/>
      <c r="R131" s="18"/>
      <c r="S131" s="129">
        <f t="shared" si="4"/>
        <v>0</v>
      </c>
      <c r="T131" s="59">
        <f t="shared" si="5"/>
        <v>0</v>
      </c>
      <c r="U131" s="18"/>
      <c r="V131" s="19"/>
      <c r="W131" s="79"/>
      <c r="Y131" s="14"/>
      <c r="Z131" s="14"/>
      <c r="AA131" s="14"/>
      <c r="AB131" s="14"/>
      <c r="AC131" s="14"/>
    </row>
    <row r="132" spans="1:29">
      <c r="A132" s="79"/>
      <c r="B132" s="7"/>
      <c r="C132" s="20"/>
      <c r="D132" s="18"/>
      <c r="E132" s="18"/>
      <c r="F132" s="18"/>
      <c r="G132" s="18"/>
      <c r="H132" s="18"/>
      <c r="I132" s="18"/>
      <c r="J132" s="18"/>
      <c r="K132" s="18"/>
      <c r="L132" s="18"/>
      <c r="M132" s="18"/>
      <c r="N132" s="18"/>
      <c r="O132" s="18"/>
      <c r="P132" s="18"/>
      <c r="Q132" s="18"/>
      <c r="R132" s="18"/>
      <c r="S132" s="129">
        <f t="shared" si="4"/>
        <v>0</v>
      </c>
      <c r="T132" s="59">
        <f t="shared" si="5"/>
        <v>0</v>
      </c>
      <c r="U132" s="18"/>
      <c r="V132" s="19"/>
      <c r="W132" s="79"/>
      <c r="Y132" s="14"/>
      <c r="Z132" s="14"/>
      <c r="AA132" s="14"/>
      <c r="AB132" s="14"/>
      <c r="AC132" s="14"/>
    </row>
    <row r="133" spans="1:29">
      <c r="A133" s="79"/>
      <c r="B133" s="7"/>
      <c r="C133" s="20"/>
      <c r="D133" s="18"/>
      <c r="E133" s="18"/>
      <c r="F133" s="18"/>
      <c r="G133" s="18"/>
      <c r="H133" s="18"/>
      <c r="I133" s="18"/>
      <c r="J133" s="18"/>
      <c r="K133" s="18"/>
      <c r="L133" s="18"/>
      <c r="M133" s="18"/>
      <c r="N133" s="18"/>
      <c r="O133" s="18"/>
      <c r="P133" s="18"/>
      <c r="Q133" s="18"/>
      <c r="R133" s="18"/>
      <c r="S133" s="129">
        <f t="shared" si="4"/>
        <v>0</v>
      </c>
      <c r="T133" s="59">
        <f t="shared" si="5"/>
        <v>0</v>
      </c>
      <c r="U133" s="18"/>
      <c r="V133" s="19"/>
      <c r="W133" s="79"/>
      <c r="Y133" s="14"/>
      <c r="Z133" s="14"/>
      <c r="AA133" s="14"/>
      <c r="AB133" s="14"/>
      <c r="AC133" s="14"/>
    </row>
    <row r="134" spans="1:29">
      <c r="A134" s="79"/>
      <c r="B134" s="7"/>
      <c r="C134" s="20"/>
      <c r="D134" s="18"/>
      <c r="E134" s="18"/>
      <c r="F134" s="18"/>
      <c r="G134" s="18"/>
      <c r="H134" s="18"/>
      <c r="I134" s="18"/>
      <c r="J134" s="18"/>
      <c r="K134" s="18"/>
      <c r="L134" s="18"/>
      <c r="M134" s="18"/>
      <c r="N134" s="18"/>
      <c r="O134" s="18"/>
      <c r="P134" s="18"/>
      <c r="Q134" s="18"/>
      <c r="R134" s="18"/>
      <c r="S134" s="129">
        <f t="shared" si="4"/>
        <v>0</v>
      </c>
      <c r="T134" s="59">
        <f t="shared" si="5"/>
        <v>0</v>
      </c>
      <c r="U134" s="18"/>
      <c r="V134" s="19"/>
      <c r="W134" s="79"/>
      <c r="Y134" s="14"/>
      <c r="Z134" s="14"/>
      <c r="AA134" s="14"/>
      <c r="AB134" s="14"/>
      <c r="AC134" s="14"/>
    </row>
    <row r="135" spans="1:29">
      <c r="A135" s="79"/>
      <c r="B135" s="7"/>
      <c r="C135" s="20"/>
      <c r="D135" s="18"/>
      <c r="E135" s="18"/>
      <c r="F135" s="18"/>
      <c r="G135" s="18"/>
      <c r="H135" s="18"/>
      <c r="I135" s="18"/>
      <c r="J135" s="18"/>
      <c r="K135" s="18"/>
      <c r="L135" s="18"/>
      <c r="M135" s="18"/>
      <c r="N135" s="18"/>
      <c r="O135" s="18"/>
      <c r="P135" s="18"/>
      <c r="Q135" s="18"/>
      <c r="R135" s="18"/>
      <c r="S135" s="129">
        <f t="shared" si="4"/>
        <v>0</v>
      </c>
      <c r="T135" s="59">
        <f t="shared" si="5"/>
        <v>0</v>
      </c>
      <c r="U135" s="18"/>
      <c r="V135" s="19"/>
      <c r="W135" s="79"/>
      <c r="Y135" s="14"/>
      <c r="Z135" s="14"/>
      <c r="AA135" s="14"/>
      <c r="AB135" s="14"/>
      <c r="AC135" s="14"/>
    </row>
    <row r="136" spans="1:29">
      <c r="A136" s="79"/>
      <c r="B136" s="7"/>
      <c r="C136" s="20"/>
      <c r="D136" s="18"/>
      <c r="E136" s="18"/>
      <c r="F136" s="18"/>
      <c r="G136" s="18"/>
      <c r="H136" s="18"/>
      <c r="I136" s="18"/>
      <c r="J136" s="18"/>
      <c r="K136" s="18"/>
      <c r="L136" s="18"/>
      <c r="M136" s="18"/>
      <c r="N136" s="18"/>
      <c r="O136" s="18"/>
      <c r="P136" s="18"/>
      <c r="Q136" s="18"/>
      <c r="R136" s="18"/>
      <c r="S136" s="129">
        <f t="shared" si="4"/>
        <v>0</v>
      </c>
      <c r="T136" s="59">
        <f t="shared" si="5"/>
        <v>0</v>
      </c>
      <c r="U136" s="18"/>
      <c r="V136" s="19"/>
      <c r="W136" s="79"/>
      <c r="Y136" s="14"/>
      <c r="Z136" s="14"/>
      <c r="AA136" s="14"/>
      <c r="AB136" s="14"/>
      <c r="AC136" s="14"/>
    </row>
    <row r="137" spans="1:29">
      <c r="A137" s="79"/>
      <c r="B137" s="7"/>
      <c r="C137" s="20"/>
      <c r="D137" s="18"/>
      <c r="E137" s="18"/>
      <c r="F137" s="18"/>
      <c r="G137" s="18"/>
      <c r="H137" s="18"/>
      <c r="I137" s="18"/>
      <c r="J137" s="18"/>
      <c r="K137" s="18"/>
      <c r="L137" s="18"/>
      <c r="M137" s="18"/>
      <c r="N137" s="18"/>
      <c r="O137" s="18"/>
      <c r="P137" s="18"/>
      <c r="Q137" s="18"/>
      <c r="R137" s="18"/>
      <c r="S137" s="129">
        <f t="shared" si="4"/>
        <v>0</v>
      </c>
      <c r="T137" s="59">
        <f t="shared" si="5"/>
        <v>0</v>
      </c>
      <c r="U137" s="18"/>
      <c r="V137" s="19"/>
      <c r="W137" s="79"/>
      <c r="Y137" s="14"/>
      <c r="Z137" s="14"/>
      <c r="AA137" s="14"/>
      <c r="AB137" s="14"/>
      <c r="AC137" s="14"/>
    </row>
    <row r="138" spans="1:29">
      <c r="A138" s="79"/>
      <c r="B138" s="7"/>
      <c r="C138" s="20"/>
      <c r="D138" s="18"/>
      <c r="E138" s="18"/>
      <c r="F138" s="18"/>
      <c r="G138" s="18"/>
      <c r="H138" s="18"/>
      <c r="I138" s="18"/>
      <c r="J138" s="18"/>
      <c r="K138" s="18"/>
      <c r="L138" s="18"/>
      <c r="M138" s="18"/>
      <c r="N138" s="18"/>
      <c r="O138" s="18"/>
      <c r="P138" s="18"/>
      <c r="Q138" s="18"/>
      <c r="R138" s="18"/>
      <c r="S138" s="129">
        <f t="shared" si="4"/>
        <v>0</v>
      </c>
      <c r="T138" s="59">
        <f t="shared" si="5"/>
        <v>0</v>
      </c>
      <c r="U138" s="18"/>
      <c r="V138" s="19"/>
      <c r="W138" s="79"/>
      <c r="Y138" s="14"/>
      <c r="Z138" s="14"/>
      <c r="AA138" s="14"/>
      <c r="AB138" s="14"/>
      <c r="AC138" s="14"/>
    </row>
    <row r="139" spans="1:29">
      <c r="A139" s="79"/>
      <c r="B139" s="7"/>
      <c r="C139" s="20"/>
      <c r="D139" s="18"/>
      <c r="E139" s="18"/>
      <c r="F139" s="18"/>
      <c r="G139" s="18"/>
      <c r="H139" s="18"/>
      <c r="I139" s="18"/>
      <c r="J139" s="18"/>
      <c r="K139" s="18"/>
      <c r="L139" s="18"/>
      <c r="M139" s="18"/>
      <c r="N139" s="18"/>
      <c r="O139" s="18"/>
      <c r="P139" s="18"/>
      <c r="Q139" s="18"/>
      <c r="R139" s="18"/>
      <c r="S139" s="129">
        <f t="shared" si="4"/>
        <v>0</v>
      </c>
      <c r="T139" s="59">
        <f t="shared" si="5"/>
        <v>0</v>
      </c>
      <c r="U139" s="18"/>
      <c r="V139" s="19"/>
      <c r="W139" s="79"/>
      <c r="Y139" s="14"/>
      <c r="Z139" s="14"/>
      <c r="AA139" s="14"/>
      <c r="AB139" s="14"/>
      <c r="AC139" s="14"/>
    </row>
    <row r="140" spans="1:29">
      <c r="A140" s="79"/>
      <c r="B140" s="7"/>
      <c r="C140" s="20"/>
      <c r="D140" s="18"/>
      <c r="E140" s="18"/>
      <c r="F140" s="18"/>
      <c r="G140" s="18"/>
      <c r="H140" s="18"/>
      <c r="I140" s="18"/>
      <c r="J140" s="18"/>
      <c r="K140" s="18"/>
      <c r="L140" s="18"/>
      <c r="M140" s="18"/>
      <c r="N140" s="18"/>
      <c r="O140" s="18"/>
      <c r="P140" s="18"/>
      <c r="Q140" s="18"/>
      <c r="R140" s="18"/>
      <c r="S140" s="129">
        <f t="shared" si="4"/>
        <v>0</v>
      </c>
      <c r="T140" s="59">
        <f t="shared" si="5"/>
        <v>0</v>
      </c>
      <c r="U140" s="18"/>
      <c r="V140" s="19"/>
      <c r="W140" s="79"/>
      <c r="Y140" s="14"/>
      <c r="Z140" s="14"/>
      <c r="AA140" s="14"/>
      <c r="AB140" s="14"/>
      <c r="AC140" s="14"/>
    </row>
    <row r="141" spans="1:29">
      <c r="A141" s="79"/>
      <c r="B141" s="79"/>
      <c r="C141" s="127"/>
      <c r="D141" s="79"/>
      <c r="E141" s="79"/>
      <c r="F141" s="79"/>
      <c r="G141" s="79"/>
      <c r="H141" s="79"/>
      <c r="I141" s="79"/>
      <c r="J141" s="79"/>
      <c r="K141" s="79"/>
      <c r="L141" s="79"/>
      <c r="M141" s="79"/>
      <c r="N141" s="79"/>
      <c r="O141" s="79"/>
      <c r="P141" s="79"/>
      <c r="Q141" s="79"/>
      <c r="R141" s="79"/>
      <c r="S141" s="128"/>
      <c r="T141" s="79"/>
      <c r="U141" s="79"/>
      <c r="V141" s="79"/>
      <c r="W141" s="79"/>
      <c r="Y141" s="14"/>
      <c r="Z141" s="14"/>
      <c r="AA141" s="14"/>
      <c r="AB141" s="14"/>
      <c r="AC141" s="14"/>
    </row>
    <row r="142" spans="1:29">
      <c r="B142" s="9"/>
      <c r="C142" s="16"/>
      <c r="D142" s="9"/>
      <c r="E142" s="9"/>
      <c r="F142" s="9"/>
      <c r="I142" s="9"/>
      <c r="J142" s="9"/>
      <c r="K142" s="9"/>
      <c r="W142" s="9"/>
      <c r="Y142" s="14"/>
      <c r="Z142" s="14"/>
      <c r="AA142" s="14"/>
      <c r="AB142" s="14"/>
      <c r="AC142" s="14"/>
    </row>
    <row r="143" spans="1:29">
      <c r="B143" s="9"/>
      <c r="C143" s="16"/>
      <c r="D143" s="9"/>
      <c r="E143" s="9"/>
      <c r="F143" s="9"/>
      <c r="I143" s="9"/>
      <c r="J143" s="9"/>
      <c r="K143" s="9"/>
      <c r="W143" s="9"/>
      <c r="Y143" s="14"/>
      <c r="Z143" s="14"/>
      <c r="AA143" s="14"/>
      <c r="AB143" s="14"/>
      <c r="AC143" s="14"/>
    </row>
    <row r="144" spans="1:29">
      <c r="B144" s="9"/>
      <c r="C144" s="16"/>
      <c r="D144" s="9"/>
      <c r="E144" s="9"/>
      <c r="F144" s="9"/>
      <c r="I144" s="9"/>
      <c r="J144" s="9"/>
      <c r="K144" s="9"/>
      <c r="W144" s="9"/>
      <c r="Y144" s="14"/>
      <c r="Z144" s="14"/>
      <c r="AA144" s="14"/>
      <c r="AB144" s="14"/>
      <c r="AC144" s="14"/>
    </row>
    <row r="145" spans="2:29">
      <c r="B145" s="9"/>
      <c r="C145" s="16"/>
      <c r="D145" s="9"/>
      <c r="E145" s="9"/>
      <c r="F145" s="9"/>
      <c r="I145" s="9"/>
      <c r="J145" s="9"/>
      <c r="K145" s="9"/>
      <c r="W145" s="9"/>
      <c r="Y145" s="14"/>
      <c r="Z145" s="14"/>
      <c r="AA145" s="14"/>
      <c r="AB145" s="14"/>
      <c r="AC145" s="14"/>
    </row>
    <row r="146" spans="2:29">
      <c r="B146" s="9"/>
      <c r="C146" s="16"/>
      <c r="D146" s="9"/>
      <c r="E146" s="9"/>
      <c r="F146" s="9"/>
      <c r="I146" s="9"/>
      <c r="J146" s="9"/>
      <c r="K146" s="9"/>
      <c r="W146" s="9"/>
      <c r="Y146" s="14"/>
      <c r="Z146" s="14"/>
      <c r="AA146" s="14"/>
      <c r="AB146" s="14"/>
      <c r="AC146" s="14"/>
    </row>
    <row r="147" spans="2:29">
      <c r="B147" s="9"/>
      <c r="C147" s="16"/>
      <c r="D147" s="9"/>
      <c r="E147" s="9"/>
      <c r="F147" s="9"/>
      <c r="I147" s="9"/>
      <c r="J147" s="9"/>
      <c r="K147" s="9"/>
      <c r="W147" s="9"/>
      <c r="Y147" s="14"/>
      <c r="Z147" s="14"/>
      <c r="AA147" s="14"/>
      <c r="AB147" s="14"/>
      <c r="AC147" s="14"/>
    </row>
    <row r="148" spans="2:29">
      <c r="B148" s="9"/>
      <c r="C148" s="16"/>
      <c r="D148" s="9"/>
      <c r="E148" s="9"/>
      <c r="F148" s="9"/>
      <c r="I148" s="9"/>
      <c r="J148" s="9"/>
      <c r="K148" s="9"/>
      <c r="W148" s="9"/>
      <c r="Y148" s="14"/>
      <c r="Z148" s="14"/>
      <c r="AA148" s="14"/>
      <c r="AB148" s="14"/>
      <c r="AC148" s="14"/>
    </row>
    <row r="149" spans="2:29">
      <c r="B149" s="9"/>
      <c r="C149" s="16"/>
      <c r="D149" s="9"/>
      <c r="E149" s="9"/>
      <c r="F149" s="9"/>
      <c r="I149" s="9"/>
      <c r="J149" s="9"/>
      <c r="K149" s="9"/>
      <c r="W149" s="9"/>
      <c r="Y149" s="14"/>
      <c r="Z149" s="14"/>
      <c r="AA149" s="14"/>
      <c r="AB149" s="14"/>
      <c r="AC149" s="14"/>
    </row>
    <row r="150" spans="2:29">
      <c r="B150" s="9"/>
      <c r="C150" s="16"/>
      <c r="D150" s="9"/>
      <c r="E150" s="9"/>
      <c r="F150" s="9"/>
      <c r="I150" s="9"/>
      <c r="J150" s="9"/>
      <c r="K150" s="9"/>
      <c r="W150" s="9"/>
      <c r="Y150" s="14"/>
      <c r="Z150" s="14"/>
      <c r="AA150" s="14"/>
      <c r="AB150" s="14"/>
      <c r="AC150" s="14"/>
    </row>
    <row r="151" spans="2:29">
      <c r="B151" s="9"/>
      <c r="C151" s="16"/>
      <c r="D151" s="9"/>
      <c r="E151" s="9"/>
      <c r="F151" s="9"/>
      <c r="I151" s="9"/>
      <c r="J151" s="9"/>
      <c r="K151" s="9"/>
      <c r="W151" s="9"/>
      <c r="Y151" s="14"/>
      <c r="Z151" s="14"/>
      <c r="AA151" s="14"/>
      <c r="AB151" s="14"/>
      <c r="AC151" s="14"/>
    </row>
    <row r="152" spans="2:29">
      <c r="B152" s="9"/>
      <c r="C152" s="16"/>
      <c r="D152" s="9"/>
      <c r="E152" s="9"/>
      <c r="F152" s="9"/>
      <c r="I152" s="9"/>
      <c r="J152" s="9"/>
      <c r="K152" s="9"/>
      <c r="W152" s="9"/>
      <c r="Y152" s="14"/>
      <c r="Z152" s="14"/>
      <c r="AA152" s="14"/>
      <c r="AB152" s="14"/>
      <c r="AC152" s="14"/>
    </row>
    <row r="153" spans="2:29">
      <c r="B153" s="9"/>
      <c r="C153" s="16"/>
      <c r="D153" s="9"/>
      <c r="E153" s="9"/>
      <c r="F153" s="9"/>
      <c r="I153" s="9"/>
      <c r="J153" s="9"/>
      <c r="K153" s="9"/>
      <c r="W153" s="9"/>
      <c r="Y153" s="14"/>
      <c r="Z153" s="14"/>
      <c r="AA153" s="14"/>
      <c r="AB153" s="14"/>
      <c r="AC153" s="14"/>
    </row>
    <row r="154" spans="2:29">
      <c r="B154" s="9"/>
      <c r="C154" s="16"/>
      <c r="D154" s="9"/>
      <c r="E154" s="9"/>
      <c r="F154" s="9"/>
      <c r="I154" s="9"/>
      <c r="J154" s="9"/>
      <c r="K154" s="9"/>
      <c r="W154" s="9"/>
      <c r="Y154" s="14"/>
      <c r="Z154" s="14"/>
      <c r="AA154" s="14"/>
      <c r="AB154" s="14"/>
      <c r="AC154" s="14"/>
    </row>
    <row r="155" spans="2:29">
      <c r="B155" s="9"/>
      <c r="C155" s="16"/>
      <c r="D155" s="9"/>
      <c r="E155" s="9"/>
      <c r="F155" s="9"/>
      <c r="I155" s="9"/>
      <c r="J155" s="9"/>
      <c r="K155" s="9"/>
      <c r="W155" s="9"/>
      <c r="Y155" s="14"/>
      <c r="Z155" s="14"/>
      <c r="AA155" s="14"/>
      <c r="AB155" s="14"/>
      <c r="AC155" s="14"/>
    </row>
    <row r="156" spans="2:29">
      <c r="B156" s="9"/>
      <c r="C156" s="16"/>
      <c r="D156" s="9"/>
      <c r="E156" s="9"/>
      <c r="F156" s="9"/>
      <c r="I156" s="9"/>
      <c r="J156" s="9"/>
      <c r="K156" s="9"/>
      <c r="W156" s="9"/>
      <c r="Y156" s="14"/>
      <c r="Z156" s="14"/>
      <c r="AA156" s="14"/>
      <c r="AB156" s="14"/>
      <c r="AC156" s="14"/>
    </row>
    <row r="157" spans="2:29">
      <c r="B157" s="9"/>
      <c r="C157" s="16"/>
      <c r="D157" s="9"/>
      <c r="E157" s="9"/>
      <c r="F157" s="9"/>
      <c r="I157" s="9"/>
      <c r="J157" s="9"/>
      <c r="K157" s="9"/>
      <c r="W157" s="9"/>
      <c r="Y157" s="14"/>
      <c r="Z157" s="14"/>
      <c r="AA157" s="14"/>
      <c r="AB157" s="14"/>
      <c r="AC157" s="14"/>
    </row>
    <row r="158" spans="2:29">
      <c r="B158" s="9"/>
      <c r="C158" s="16"/>
      <c r="D158" s="9"/>
      <c r="E158" s="9"/>
      <c r="F158" s="9"/>
      <c r="I158" s="9"/>
      <c r="J158" s="9"/>
      <c r="K158" s="9"/>
      <c r="W158" s="9"/>
      <c r="Y158" s="14"/>
      <c r="Z158" s="14"/>
      <c r="AA158" s="14"/>
      <c r="AB158" s="14"/>
      <c r="AC158" s="14"/>
    </row>
    <row r="159" spans="2:29">
      <c r="B159" s="9"/>
      <c r="C159" s="16"/>
      <c r="D159" s="9"/>
      <c r="E159" s="9"/>
      <c r="F159" s="9"/>
      <c r="I159" s="9"/>
      <c r="J159" s="9"/>
      <c r="K159" s="9"/>
      <c r="W159" s="9"/>
      <c r="Y159" s="14"/>
      <c r="Z159" s="14"/>
      <c r="AA159" s="14"/>
      <c r="AB159" s="14"/>
      <c r="AC159" s="14"/>
    </row>
    <row r="160" spans="2:29">
      <c r="B160" s="9"/>
      <c r="C160" s="16"/>
      <c r="D160" s="9"/>
      <c r="E160" s="9"/>
      <c r="F160" s="9"/>
      <c r="I160" s="9"/>
      <c r="J160" s="9"/>
      <c r="K160" s="9"/>
      <c r="W160" s="9"/>
      <c r="Y160" s="14"/>
      <c r="Z160" s="14"/>
      <c r="AA160" s="14"/>
      <c r="AB160" s="14"/>
      <c r="AC160" s="14"/>
    </row>
    <row r="161" spans="2:29">
      <c r="B161" s="9"/>
      <c r="C161" s="16"/>
      <c r="D161" s="9"/>
      <c r="E161" s="9"/>
      <c r="F161" s="9"/>
      <c r="I161" s="9"/>
      <c r="J161" s="9"/>
      <c r="K161" s="9"/>
      <c r="W161" s="9"/>
      <c r="Y161" s="14"/>
      <c r="Z161" s="14"/>
      <c r="AA161" s="14"/>
      <c r="AB161" s="14"/>
      <c r="AC161" s="14"/>
    </row>
    <row r="162" spans="2:29">
      <c r="B162" s="9"/>
      <c r="C162" s="16"/>
      <c r="D162" s="9"/>
      <c r="E162" s="9"/>
      <c r="F162" s="9"/>
      <c r="I162" s="9"/>
      <c r="J162" s="9"/>
      <c r="K162" s="9"/>
      <c r="W162" s="9"/>
      <c r="Y162" s="14"/>
      <c r="Z162" s="14"/>
      <c r="AA162" s="14"/>
      <c r="AB162" s="14"/>
      <c r="AC162" s="14"/>
    </row>
    <row r="163" spans="2:29">
      <c r="B163" s="9"/>
      <c r="C163" s="16"/>
      <c r="D163" s="9"/>
      <c r="E163" s="9"/>
      <c r="F163" s="9"/>
      <c r="I163" s="9"/>
      <c r="J163" s="9"/>
      <c r="K163" s="9"/>
      <c r="W163" s="9"/>
      <c r="Y163" s="14"/>
      <c r="Z163" s="14"/>
      <c r="AA163" s="14"/>
      <c r="AB163" s="14"/>
      <c r="AC163" s="14"/>
    </row>
    <row r="164" spans="2:29">
      <c r="B164" s="9"/>
      <c r="C164" s="16"/>
      <c r="D164" s="9"/>
      <c r="E164" s="9"/>
      <c r="F164" s="9"/>
      <c r="I164" s="9"/>
      <c r="J164" s="9"/>
      <c r="K164" s="9"/>
      <c r="W164" s="9"/>
      <c r="Y164" s="14"/>
      <c r="Z164" s="14"/>
      <c r="AA164" s="14"/>
      <c r="AB164" s="14"/>
      <c r="AC164" s="14"/>
    </row>
    <row r="165" spans="2:29">
      <c r="B165" s="9"/>
      <c r="C165" s="16"/>
      <c r="D165" s="9"/>
      <c r="E165" s="9"/>
      <c r="F165" s="9"/>
      <c r="I165" s="9"/>
      <c r="J165" s="9"/>
      <c r="K165" s="9"/>
      <c r="W165" s="9"/>
      <c r="Y165" s="14"/>
      <c r="Z165" s="14"/>
      <c r="AA165" s="14"/>
      <c r="AB165" s="14"/>
      <c r="AC165" s="14"/>
    </row>
    <row r="166" spans="2:29">
      <c r="C166" s="17"/>
      <c r="G166" s="14"/>
      <c r="H166" s="14"/>
      <c r="I166" s="9"/>
      <c r="J166" s="9"/>
      <c r="K166" s="9"/>
      <c r="L166" s="14"/>
      <c r="M166" s="14"/>
      <c r="N166" s="14"/>
      <c r="O166" s="14"/>
      <c r="P166" s="14"/>
      <c r="Q166" s="14"/>
      <c r="R166" s="14"/>
      <c r="S166" s="14"/>
      <c r="T166" s="14"/>
      <c r="U166" s="14"/>
      <c r="V166" s="14"/>
      <c r="W166" s="9"/>
      <c r="X166" s="14"/>
      <c r="Y166" s="14"/>
      <c r="Z166" s="14"/>
      <c r="AA166" s="14"/>
      <c r="AB166" s="14"/>
      <c r="AC166" s="14"/>
    </row>
    <row r="167" spans="2:29">
      <c r="B167" s="9"/>
      <c r="C167" s="16"/>
      <c r="D167" s="9"/>
      <c r="E167" s="9"/>
      <c r="F167" s="9"/>
      <c r="I167" s="9"/>
      <c r="J167" s="9"/>
      <c r="K167" s="9"/>
      <c r="L167" s="14"/>
      <c r="M167" s="14"/>
      <c r="N167" s="14"/>
      <c r="O167" s="14"/>
      <c r="P167" s="14"/>
      <c r="Q167" s="14"/>
      <c r="R167" s="14"/>
      <c r="S167" s="14"/>
      <c r="T167" s="14"/>
      <c r="U167" s="14"/>
      <c r="V167" s="14"/>
      <c r="W167" s="9"/>
      <c r="X167" s="14"/>
      <c r="Y167" s="14"/>
      <c r="Z167" s="14"/>
      <c r="AA167" s="14"/>
      <c r="AB167" s="14"/>
      <c r="AC167" s="14"/>
    </row>
    <row r="168" spans="2:29">
      <c r="B168" s="9"/>
      <c r="C168" s="16"/>
      <c r="D168" s="9"/>
      <c r="E168" s="9"/>
      <c r="F168" s="9"/>
      <c r="I168" s="9"/>
      <c r="J168" s="9"/>
      <c r="K168" s="9"/>
      <c r="L168" s="14"/>
      <c r="M168" s="14"/>
      <c r="N168" s="14"/>
      <c r="O168" s="14"/>
      <c r="P168" s="14"/>
      <c r="Q168" s="14"/>
      <c r="R168" s="14"/>
      <c r="S168" s="14"/>
      <c r="T168" s="14"/>
      <c r="U168" s="14"/>
      <c r="V168" s="14"/>
      <c r="W168" s="9"/>
      <c r="X168" s="14"/>
      <c r="Y168" s="14"/>
      <c r="Z168" s="14"/>
      <c r="AA168" s="14"/>
      <c r="AB168" s="14"/>
      <c r="AC168" s="14"/>
    </row>
    <row r="169" spans="2:29">
      <c r="B169" s="9"/>
      <c r="C169" s="16"/>
      <c r="D169" s="9"/>
      <c r="E169" s="9"/>
      <c r="F169" s="9"/>
      <c r="I169" s="9"/>
      <c r="J169" s="9"/>
      <c r="K169" s="9"/>
      <c r="L169" s="14"/>
      <c r="M169" s="14"/>
      <c r="N169" s="14"/>
      <c r="O169" s="14"/>
      <c r="P169" s="14"/>
      <c r="Q169" s="14"/>
      <c r="R169" s="14"/>
      <c r="S169" s="14"/>
      <c r="T169" s="14"/>
      <c r="U169" s="14"/>
      <c r="V169" s="14"/>
      <c r="W169" s="9"/>
      <c r="X169" s="14"/>
      <c r="Y169" s="14"/>
      <c r="Z169" s="14"/>
      <c r="AA169" s="14"/>
      <c r="AB169" s="14"/>
      <c r="AC169" s="14"/>
    </row>
    <row r="170" spans="2:29">
      <c r="B170" s="9"/>
      <c r="C170" s="16"/>
      <c r="D170" s="9"/>
      <c r="E170" s="9"/>
      <c r="F170" s="9"/>
      <c r="I170" s="9"/>
      <c r="J170" s="9"/>
      <c r="K170" s="9"/>
      <c r="L170" s="14"/>
      <c r="M170" s="14"/>
      <c r="N170" s="14"/>
      <c r="O170" s="14"/>
      <c r="P170" s="14"/>
      <c r="Q170" s="14"/>
      <c r="R170" s="14"/>
      <c r="S170" s="14"/>
      <c r="T170" s="14"/>
      <c r="U170" s="14"/>
      <c r="V170" s="14"/>
      <c r="W170" s="9"/>
      <c r="X170" s="14"/>
      <c r="Y170" s="14"/>
      <c r="Z170" s="14"/>
      <c r="AA170" s="14"/>
      <c r="AB170" s="14"/>
      <c r="AC170" s="14"/>
    </row>
    <row r="171" spans="2:29">
      <c r="B171" s="9"/>
      <c r="C171" s="16"/>
      <c r="D171" s="9"/>
      <c r="E171" s="9"/>
      <c r="F171" s="9"/>
      <c r="I171" s="9"/>
      <c r="J171" s="9"/>
      <c r="K171" s="9"/>
      <c r="L171" s="14"/>
      <c r="M171" s="14"/>
      <c r="N171" s="14"/>
      <c r="O171" s="14"/>
      <c r="P171" s="14"/>
      <c r="Q171" s="14"/>
      <c r="R171" s="14"/>
      <c r="S171" s="14"/>
      <c r="T171" s="14"/>
      <c r="U171" s="14"/>
      <c r="V171" s="14"/>
      <c r="W171" s="9"/>
      <c r="X171" s="14"/>
      <c r="Y171" s="14"/>
      <c r="Z171" s="14"/>
      <c r="AA171" s="14"/>
      <c r="AB171" s="14"/>
      <c r="AC171" s="14"/>
    </row>
    <row r="172" spans="2:29">
      <c r="B172" s="9"/>
      <c r="C172" s="16"/>
      <c r="D172" s="9"/>
      <c r="E172" s="9"/>
      <c r="F172" s="9"/>
      <c r="I172" s="9"/>
      <c r="J172" s="9"/>
      <c r="K172" s="9"/>
      <c r="L172" s="14"/>
      <c r="M172" s="14"/>
      <c r="N172" s="14"/>
      <c r="O172" s="14"/>
      <c r="P172" s="14"/>
      <c r="Q172" s="14"/>
      <c r="R172" s="14"/>
      <c r="S172" s="14"/>
      <c r="T172" s="14"/>
      <c r="U172" s="14"/>
      <c r="V172" s="14"/>
      <c r="W172" s="9"/>
      <c r="X172" s="14"/>
      <c r="Y172" s="14"/>
      <c r="Z172" s="14"/>
      <c r="AA172" s="14"/>
      <c r="AB172" s="14"/>
      <c r="AC172" s="14"/>
    </row>
    <row r="173" spans="2:29">
      <c r="B173" s="9"/>
      <c r="C173" s="16"/>
      <c r="D173" s="9"/>
      <c r="E173" s="9"/>
      <c r="F173" s="9"/>
      <c r="I173" s="9"/>
      <c r="J173" s="9"/>
      <c r="K173" s="9"/>
      <c r="L173" s="14"/>
      <c r="M173" s="14"/>
      <c r="N173" s="14"/>
      <c r="O173" s="14"/>
      <c r="P173" s="14"/>
      <c r="Q173" s="14"/>
      <c r="R173" s="14"/>
      <c r="S173" s="14"/>
      <c r="T173" s="14"/>
      <c r="U173" s="14"/>
      <c r="V173" s="14"/>
      <c r="W173" s="9"/>
      <c r="X173" s="14"/>
      <c r="Y173" s="14"/>
      <c r="Z173" s="14"/>
      <c r="AA173" s="14"/>
      <c r="AB173" s="14"/>
      <c r="AC173" s="14"/>
    </row>
    <row r="174" spans="2:29">
      <c r="B174" s="9"/>
      <c r="C174" s="16"/>
      <c r="D174" s="9"/>
      <c r="E174" s="9"/>
      <c r="F174" s="9"/>
      <c r="I174" s="9"/>
      <c r="J174" s="9"/>
      <c r="K174" s="9"/>
      <c r="L174" s="14"/>
      <c r="M174" s="14"/>
      <c r="N174" s="14"/>
      <c r="O174" s="14"/>
      <c r="P174" s="14"/>
      <c r="Q174" s="14"/>
      <c r="R174" s="14"/>
      <c r="S174" s="14"/>
      <c r="T174" s="14"/>
      <c r="U174" s="14"/>
      <c r="V174" s="14"/>
      <c r="W174" s="9"/>
      <c r="X174" s="14"/>
      <c r="Y174" s="14"/>
      <c r="Z174" s="14"/>
      <c r="AA174" s="14"/>
      <c r="AB174" s="14"/>
      <c r="AC174" s="14"/>
    </row>
    <row r="175" spans="2:29">
      <c r="B175" s="9"/>
      <c r="C175" s="16"/>
      <c r="D175" s="9"/>
      <c r="E175" s="9"/>
      <c r="F175" s="9"/>
      <c r="I175" s="9"/>
      <c r="J175" s="9"/>
      <c r="K175" s="9"/>
      <c r="L175" s="14"/>
      <c r="M175" s="14"/>
      <c r="N175" s="14"/>
      <c r="O175" s="14"/>
      <c r="P175" s="14"/>
      <c r="Q175" s="14"/>
      <c r="R175" s="14"/>
      <c r="S175" s="14"/>
      <c r="T175" s="14"/>
      <c r="U175" s="14"/>
      <c r="V175" s="14"/>
      <c r="W175" s="9"/>
      <c r="X175" s="14"/>
      <c r="Y175" s="14"/>
      <c r="Z175" s="14"/>
      <c r="AA175" s="14"/>
      <c r="AB175" s="14"/>
      <c r="AC175" s="14"/>
    </row>
    <row r="176" spans="2:29">
      <c r="B176" s="9"/>
      <c r="C176" s="16"/>
      <c r="D176" s="9"/>
      <c r="E176" s="9"/>
      <c r="F176" s="9"/>
      <c r="I176" s="9"/>
      <c r="J176" s="9"/>
      <c r="K176" s="9"/>
      <c r="L176" s="14"/>
      <c r="M176" s="14"/>
      <c r="N176" s="14"/>
      <c r="O176" s="14"/>
      <c r="P176" s="14"/>
      <c r="Q176" s="14"/>
      <c r="R176" s="14"/>
      <c r="S176" s="14"/>
      <c r="T176" s="14"/>
      <c r="U176" s="14"/>
      <c r="V176" s="14"/>
      <c r="W176" s="9"/>
      <c r="X176" s="14"/>
      <c r="Y176" s="14"/>
      <c r="Z176" s="14"/>
      <c r="AA176" s="14"/>
      <c r="AB176" s="14"/>
      <c r="AC176" s="14"/>
    </row>
    <row r="177" spans="2:29">
      <c r="B177" s="9"/>
      <c r="C177" s="16"/>
      <c r="D177" s="9"/>
      <c r="E177" s="9"/>
      <c r="F177" s="9"/>
      <c r="I177" s="9"/>
      <c r="J177" s="9"/>
      <c r="K177" s="9"/>
      <c r="L177" s="14"/>
      <c r="M177" s="14"/>
      <c r="N177" s="14"/>
      <c r="O177" s="14"/>
      <c r="P177" s="14"/>
      <c r="Q177" s="14"/>
      <c r="R177" s="14"/>
      <c r="S177" s="14"/>
      <c r="T177" s="14"/>
      <c r="U177" s="14"/>
      <c r="V177" s="14"/>
      <c r="W177" s="9"/>
      <c r="X177" s="14"/>
      <c r="Y177" s="14"/>
      <c r="Z177" s="14"/>
      <c r="AA177" s="14"/>
      <c r="AB177" s="14"/>
      <c r="AC177" s="14"/>
    </row>
    <row r="178" spans="2:29">
      <c r="B178" s="9"/>
      <c r="C178" s="16"/>
      <c r="D178" s="9"/>
      <c r="E178" s="9"/>
      <c r="F178" s="9"/>
      <c r="I178" s="9"/>
      <c r="J178" s="9"/>
      <c r="K178" s="9"/>
      <c r="L178" s="14"/>
      <c r="M178" s="14"/>
      <c r="N178" s="14"/>
      <c r="O178" s="14"/>
      <c r="P178" s="14"/>
      <c r="Q178" s="14"/>
      <c r="R178" s="14"/>
      <c r="S178" s="14"/>
      <c r="T178" s="14"/>
      <c r="U178" s="14"/>
      <c r="V178" s="14"/>
      <c r="W178" s="9"/>
      <c r="X178" s="14"/>
      <c r="Y178" s="14"/>
      <c r="Z178" s="14"/>
      <c r="AA178" s="14"/>
      <c r="AB178" s="14"/>
      <c r="AC178" s="14"/>
    </row>
    <row r="179" spans="2:29">
      <c r="B179" s="9"/>
      <c r="C179" s="16"/>
      <c r="D179" s="9"/>
      <c r="E179" s="9"/>
      <c r="F179" s="9"/>
      <c r="I179" s="9"/>
      <c r="J179" s="9"/>
      <c r="K179" s="9"/>
      <c r="L179" s="14"/>
      <c r="M179" s="14"/>
      <c r="N179" s="14"/>
      <c r="O179" s="14"/>
      <c r="P179" s="14"/>
      <c r="Q179" s="14"/>
      <c r="R179" s="14"/>
      <c r="S179" s="14"/>
      <c r="T179" s="14"/>
      <c r="U179" s="14"/>
      <c r="V179" s="14"/>
      <c r="W179" s="9"/>
      <c r="X179" s="14"/>
      <c r="Y179" s="14"/>
      <c r="Z179" s="14"/>
      <c r="AA179" s="14"/>
      <c r="AB179" s="14"/>
      <c r="AC179" s="14"/>
    </row>
    <row r="180" spans="2:29">
      <c r="B180" s="9"/>
      <c r="C180" s="16"/>
      <c r="D180" s="9"/>
      <c r="E180" s="9"/>
      <c r="F180" s="9"/>
      <c r="I180" s="9"/>
      <c r="J180" s="9"/>
      <c r="K180" s="9"/>
      <c r="L180" s="14"/>
      <c r="M180" s="14"/>
      <c r="N180" s="14"/>
      <c r="O180" s="14"/>
      <c r="P180" s="14"/>
      <c r="Q180" s="14"/>
      <c r="R180" s="14"/>
      <c r="S180" s="14"/>
      <c r="T180" s="14"/>
      <c r="U180" s="14"/>
      <c r="V180" s="14"/>
      <c r="W180" s="9"/>
      <c r="X180" s="14"/>
      <c r="Y180" s="14"/>
      <c r="Z180" s="14"/>
      <c r="AA180" s="14"/>
      <c r="AB180" s="14"/>
      <c r="AC180" s="14"/>
    </row>
    <row r="181" spans="2:29">
      <c r="B181" s="9"/>
      <c r="C181" s="16"/>
      <c r="D181" s="9"/>
      <c r="E181" s="9"/>
      <c r="F181" s="9"/>
      <c r="I181" s="9"/>
      <c r="J181" s="9"/>
      <c r="K181" s="9"/>
      <c r="L181" s="14"/>
      <c r="M181" s="14"/>
      <c r="N181" s="14"/>
      <c r="O181" s="14"/>
      <c r="P181" s="14"/>
      <c r="Q181" s="14"/>
      <c r="R181" s="14"/>
      <c r="S181" s="14"/>
      <c r="T181" s="14"/>
      <c r="U181" s="14"/>
      <c r="V181" s="14"/>
      <c r="W181" s="9"/>
      <c r="X181" s="14"/>
      <c r="Y181" s="14"/>
      <c r="Z181" s="14"/>
      <c r="AA181" s="14"/>
      <c r="AB181" s="14"/>
      <c r="AC181" s="14"/>
    </row>
    <row r="182" spans="2:29">
      <c r="B182" s="9"/>
      <c r="C182" s="16"/>
      <c r="D182" s="9"/>
      <c r="E182" s="9"/>
      <c r="F182" s="9"/>
      <c r="I182" s="9"/>
      <c r="J182" s="9"/>
      <c r="K182" s="9"/>
      <c r="L182" s="14"/>
      <c r="M182" s="14"/>
      <c r="N182" s="14"/>
      <c r="O182" s="14"/>
      <c r="P182" s="14"/>
      <c r="Q182" s="14"/>
      <c r="R182" s="14"/>
      <c r="S182" s="14"/>
      <c r="T182" s="14"/>
      <c r="U182" s="14"/>
      <c r="V182" s="14"/>
      <c r="W182" s="9"/>
      <c r="X182" s="14"/>
      <c r="Y182" s="14"/>
      <c r="Z182" s="14"/>
      <c r="AA182" s="14"/>
      <c r="AB182" s="14"/>
      <c r="AC182" s="14"/>
    </row>
    <row r="183" spans="2:29">
      <c r="B183" s="9"/>
      <c r="C183" s="16"/>
      <c r="D183" s="9"/>
      <c r="E183" s="9"/>
      <c r="F183" s="9"/>
      <c r="I183" s="9"/>
      <c r="J183" s="9"/>
      <c r="K183" s="9"/>
      <c r="L183" s="14"/>
      <c r="M183" s="14"/>
      <c r="N183" s="14"/>
      <c r="O183" s="14"/>
      <c r="P183" s="14"/>
      <c r="Q183" s="14"/>
      <c r="R183" s="14"/>
      <c r="S183" s="14"/>
      <c r="T183" s="14"/>
      <c r="U183" s="14"/>
      <c r="V183" s="14"/>
      <c r="W183" s="9"/>
      <c r="X183" s="14"/>
      <c r="Y183" s="14"/>
      <c r="Z183" s="14"/>
      <c r="AA183" s="14"/>
      <c r="AB183" s="14"/>
      <c r="AC183" s="14"/>
    </row>
    <row r="184" spans="2:29">
      <c r="B184" s="9"/>
      <c r="C184" s="16"/>
      <c r="D184" s="9"/>
      <c r="E184" s="9"/>
      <c r="F184" s="9"/>
      <c r="I184" s="9"/>
      <c r="J184" s="9"/>
      <c r="K184" s="9"/>
      <c r="L184" s="14"/>
      <c r="M184" s="14"/>
      <c r="N184" s="14"/>
      <c r="O184" s="14"/>
      <c r="P184" s="14"/>
      <c r="Q184" s="14"/>
      <c r="R184" s="14"/>
      <c r="S184" s="14"/>
      <c r="T184" s="14"/>
      <c r="U184" s="14"/>
      <c r="V184" s="14"/>
      <c r="W184" s="9"/>
      <c r="X184" s="14"/>
      <c r="Y184" s="14"/>
      <c r="Z184" s="14"/>
      <c r="AA184" s="14"/>
      <c r="AB184" s="14"/>
      <c r="AC184" s="14"/>
    </row>
    <row r="185" spans="2:29">
      <c r="B185" s="9"/>
      <c r="C185" s="16"/>
      <c r="D185" s="9"/>
      <c r="E185" s="9"/>
      <c r="F185" s="9"/>
      <c r="I185" s="9"/>
      <c r="J185" s="9"/>
      <c r="K185" s="9"/>
      <c r="L185" s="14"/>
      <c r="M185" s="14"/>
      <c r="N185" s="14"/>
      <c r="O185" s="14"/>
      <c r="P185" s="14"/>
      <c r="Q185" s="14"/>
      <c r="R185" s="14"/>
      <c r="S185" s="14"/>
      <c r="T185" s="14"/>
      <c r="U185" s="14"/>
      <c r="V185" s="14"/>
      <c r="W185" s="9"/>
      <c r="X185" s="14"/>
      <c r="Y185" s="14"/>
      <c r="Z185" s="14"/>
      <c r="AA185" s="14"/>
      <c r="AB185" s="14"/>
      <c r="AC185" s="14"/>
    </row>
    <row r="186" spans="2:29">
      <c r="B186" s="9"/>
      <c r="C186" s="16"/>
      <c r="D186" s="9"/>
      <c r="E186" s="9"/>
      <c r="F186" s="9"/>
      <c r="I186" s="9"/>
      <c r="J186" s="9"/>
      <c r="K186" s="9"/>
      <c r="L186" s="14"/>
      <c r="M186" s="14"/>
      <c r="N186" s="14"/>
      <c r="O186" s="14"/>
      <c r="P186" s="14"/>
      <c r="Q186" s="14"/>
      <c r="R186" s="14"/>
      <c r="S186" s="14"/>
      <c r="T186" s="14"/>
      <c r="U186" s="14"/>
      <c r="V186" s="14"/>
      <c r="W186" s="9"/>
      <c r="X186" s="14"/>
      <c r="Y186" s="14"/>
      <c r="Z186" s="14"/>
      <c r="AA186" s="14"/>
      <c r="AB186" s="14"/>
      <c r="AC186" s="14"/>
    </row>
    <row r="187" spans="2:29">
      <c r="B187" s="9"/>
      <c r="C187" s="16"/>
      <c r="D187" s="9"/>
      <c r="E187" s="9"/>
      <c r="F187" s="9"/>
      <c r="I187" s="9"/>
      <c r="J187" s="9"/>
      <c r="K187" s="9"/>
      <c r="L187" s="14"/>
      <c r="M187" s="14"/>
      <c r="N187" s="14"/>
      <c r="O187" s="14"/>
      <c r="P187" s="14"/>
      <c r="Q187" s="14"/>
      <c r="R187" s="14"/>
      <c r="S187" s="14"/>
      <c r="T187" s="14"/>
      <c r="U187" s="14"/>
      <c r="V187" s="14"/>
      <c r="W187" s="9"/>
      <c r="X187" s="14"/>
      <c r="Y187" s="14"/>
      <c r="Z187" s="14"/>
      <c r="AA187" s="14"/>
      <c r="AB187" s="14"/>
      <c r="AC187" s="14"/>
    </row>
    <row r="188" spans="2:29">
      <c r="B188" s="9"/>
      <c r="C188" s="16"/>
      <c r="D188" s="9"/>
      <c r="E188" s="9"/>
      <c r="F188" s="9"/>
      <c r="I188" s="9"/>
      <c r="J188" s="9"/>
      <c r="K188" s="9"/>
      <c r="L188" s="14"/>
      <c r="M188" s="14"/>
      <c r="N188" s="14"/>
      <c r="O188" s="14"/>
      <c r="P188" s="14"/>
      <c r="Q188" s="14"/>
      <c r="R188" s="14"/>
      <c r="S188" s="14"/>
      <c r="T188" s="14"/>
      <c r="U188" s="14"/>
      <c r="V188" s="14"/>
      <c r="W188" s="9"/>
      <c r="X188" s="14"/>
      <c r="Y188" s="14"/>
      <c r="Z188" s="14"/>
      <c r="AA188" s="14"/>
      <c r="AB188" s="14"/>
      <c r="AC188" s="14"/>
    </row>
    <row r="189" spans="2:29">
      <c r="B189" s="9"/>
      <c r="C189" s="16"/>
      <c r="D189" s="9"/>
      <c r="E189" s="9"/>
      <c r="F189" s="9"/>
      <c r="I189" s="9"/>
      <c r="J189" s="9"/>
      <c r="K189" s="9"/>
      <c r="L189" s="14"/>
      <c r="M189" s="14"/>
      <c r="N189" s="14"/>
      <c r="O189" s="14"/>
      <c r="P189" s="14"/>
      <c r="Q189" s="14"/>
      <c r="R189" s="14"/>
      <c r="S189" s="14"/>
      <c r="T189" s="14"/>
      <c r="U189" s="14"/>
      <c r="V189" s="14"/>
      <c r="W189" s="9"/>
      <c r="X189" s="14"/>
      <c r="Y189" s="14"/>
      <c r="Z189" s="14"/>
      <c r="AA189" s="14"/>
      <c r="AB189" s="14"/>
      <c r="AC189" s="14"/>
    </row>
    <row r="190" spans="2:29">
      <c r="B190" s="9"/>
      <c r="D190" s="9"/>
      <c r="E190" s="9"/>
      <c r="F190" s="9"/>
      <c r="I190" s="9"/>
      <c r="J190" s="9"/>
      <c r="K190" s="9"/>
      <c r="L190" s="14"/>
      <c r="M190" s="14"/>
      <c r="N190" s="14"/>
      <c r="O190" s="14"/>
      <c r="P190" s="14"/>
      <c r="Q190" s="14"/>
      <c r="R190" s="14"/>
      <c r="S190" s="14"/>
      <c r="T190" s="14"/>
      <c r="U190" s="14"/>
      <c r="V190" s="14"/>
      <c r="W190" s="9"/>
      <c r="X190" s="14"/>
      <c r="Y190" s="14"/>
      <c r="Z190" s="14"/>
      <c r="AA190" s="14"/>
      <c r="AB190" s="14"/>
      <c r="AC190" s="14"/>
    </row>
    <row r="191" spans="2:29">
      <c r="B191" s="9"/>
      <c r="D191" s="9"/>
      <c r="E191" s="9"/>
      <c r="F191" s="9"/>
      <c r="I191" s="9"/>
      <c r="J191" s="9"/>
      <c r="K191" s="9"/>
      <c r="L191" s="14"/>
      <c r="M191" s="14"/>
      <c r="N191" s="14"/>
      <c r="O191" s="14"/>
      <c r="P191" s="14"/>
      <c r="Q191" s="14"/>
      <c r="R191" s="14"/>
      <c r="S191" s="14"/>
      <c r="T191" s="14"/>
      <c r="U191" s="14"/>
      <c r="V191" s="14"/>
      <c r="W191" s="9"/>
      <c r="X191" s="14"/>
      <c r="Y191" s="14"/>
      <c r="Z191" s="14"/>
      <c r="AA191" s="14"/>
      <c r="AB191" s="14"/>
      <c r="AC191" s="14"/>
    </row>
    <row r="192" spans="2:29">
      <c r="B192" s="9"/>
      <c r="D192" s="9"/>
      <c r="E192" s="9"/>
      <c r="F192" s="9"/>
      <c r="I192" s="9"/>
      <c r="J192" s="9"/>
      <c r="K192" s="9"/>
      <c r="L192" s="14"/>
      <c r="M192" s="14"/>
      <c r="N192" s="14"/>
      <c r="O192" s="14"/>
      <c r="P192" s="14"/>
      <c r="Q192" s="14"/>
      <c r="R192" s="14"/>
      <c r="S192" s="14"/>
      <c r="T192" s="14"/>
      <c r="U192" s="14"/>
      <c r="V192" s="14"/>
      <c r="W192" s="9"/>
      <c r="X192" s="14"/>
      <c r="Y192" s="14"/>
      <c r="Z192" s="14"/>
      <c r="AA192" s="14"/>
      <c r="AB192" s="14"/>
      <c r="AC192" s="14"/>
    </row>
    <row r="193" spans="2:29">
      <c r="B193" s="9"/>
      <c r="D193" s="9"/>
      <c r="E193" s="9"/>
      <c r="F193" s="9"/>
      <c r="I193" s="9"/>
      <c r="J193" s="9"/>
      <c r="K193" s="9"/>
      <c r="L193" s="14"/>
      <c r="M193" s="14"/>
      <c r="N193" s="14"/>
      <c r="O193" s="14"/>
      <c r="P193" s="14"/>
      <c r="Q193" s="14"/>
      <c r="R193" s="14"/>
      <c r="S193" s="14"/>
      <c r="T193" s="14"/>
      <c r="U193" s="14"/>
      <c r="V193" s="14"/>
      <c r="W193" s="9"/>
      <c r="X193" s="14"/>
      <c r="Y193" s="14"/>
      <c r="Z193" s="14"/>
      <c r="AA193" s="14"/>
      <c r="AB193" s="14"/>
      <c r="AC193" s="14"/>
    </row>
    <row r="194" spans="2:29">
      <c r="B194" s="9"/>
      <c r="D194" s="9"/>
      <c r="E194" s="9"/>
      <c r="F194" s="9"/>
      <c r="I194" s="9"/>
      <c r="J194" s="9"/>
      <c r="K194" s="9"/>
      <c r="L194" s="14"/>
      <c r="M194" s="14"/>
      <c r="N194" s="14"/>
      <c r="O194" s="14"/>
      <c r="P194" s="14"/>
      <c r="Q194" s="14"/>
      <c r="R194" s="14"/>
      <c r="S194" s="14"/>
      <c r="T194" s="14"/>
      <c r="U194" s="14"/>
      <c r="V194" s="14"/>
      <c r="W194" s="9"/>
      <c r="X194" s="14"/>
      <c r="Y194" s="14"/>
      <c r="Z194" s="14"/>
      <c r="AA194" s="14"/>
      <c r="AB194" s="14"/>
      <c r="AC194" s="14"/>
    </row>
    <row r="195" spans="2:29">
      <c r="B195" s="9"/>
      <c r="D195" s="9"/>
      <c r="E195" s="9"/>
      <c r="F195" s="9"/>
      <c r="I195" s="9"/>
      <c r="J195" s="9"/>
      <c r="K195" s="9"/>
      <c r="L195" s="14"/>
      <c r="M195" s="14"/>
      <c r="N195" s="14"/>
      <c r="O195" s="14"/>
      <c r="P195" s="14"/>
      <c r="Q195" s="14"/>
      <c r="R195" s="14"/>
      <c r="S195" s="14"/>
      <c r="T195" s="14"/>
      <c r="U195" s="14"/>
      <c r="V195" s="14"/>
      <c r="W195" s="9"/>
      <c r="X195" s="14"/>
      <c r="Y195" s="14"/>
      <c r="Z195" s="14"/>
      <c r="AA195" s="14"/>
      <c r="AB195" s="14"/>
      <c r="AC195" s="14"/>
    </row>
    <row r="196" spans="2:29">
      <c r="B196" s="9"/>
      <c r="D196" s="9"/>
      <c r="E196" s="9"/>
      <c r="F196" s="9"/>
      <c r="I196" s="9"/>
      <c r="J196" s="9"/>
      <c r="K196" s="9"/>
      <c r="L196" s="14"/>
      <c r="M196" s="14"/>
      <c r="N196" s="14"/>
      <c r="O196" s="14"/>
      <c r="P196" s="14"/>
      <c r="Q196" s="14"/>
      <c r="R196" s="14"/>
      <c r="S196" s="14"/>
      <c r="T196" s="14"/>
      <c r="U196" s="14"/>
      <c r="V196" s="14"/>
      <c r="W196" s="9"/>
      <c r="X196" s="14"/>
      <c r="Y196" s="14"/>
      <c r="Z196" s="14"/>
      <c r="AA196" s="14"/>
      <c r="AB196" s="14"/>
      <c r="AC196" s="14"/>
    </row>
    <row r="197" spans="2:29">
      <c r="B197" s="9"/>
      <c r="D197" s="9"/>
      <c r="E197" s="9"/>
      <c r="F197" s="9"/>
      <c r="I197" s="9"/>
      <c r="J197" s="9"/>
      <c r="K197" s="9"/>
      <c r="L197" s="14"/>
      <c r="M197" s="14"/>
      <c r="N197" s="14"/>
      <c r="O197" s="14"/>
      <c r="P197" s="14"/>
      <c r="Q197" s="14"/>
      <c r="R197" s="14"/>
      <c r="S197" s="14"/>
      <c r="T197" s="14"/>
      <c r="U197" s="14"/>
      <c r="V197" s="14"/>
      <c r="W197" s="9"/>
      <c r="X197" s="14"/>
      <c r="Y197" s="14"/>
      <c r="Z197" s="14"/>
      <c r="AA197" s="14"/>
      <c r="AB197" s="14"/>
      <c r="AC197" s="14"/>
    </row>
    <row r="198" spans="2:29">
      <c r="B198" s="9"/>
      <c r="D198" s="9"/>
      <c r="E198" s="9"/>
      <c r="F198" s="9"/>
      <c r="I198" s="9"/>
      <c r="J198" s="9"/>
      <c r="K198" s="9"/>
      <c r="L198" s="14"/>
      <c r="M198" s="14"/>
      <c r="N198" s="14"/>
      <c r="O198" s="14"/>
      <c r="P198" s="14"/>
      <c r="Q198" s="14"/>
      <c r="R198" s="14"/>
      <c r="S198" s="14"/>
      <c r="T198" s="14"/>
      <c r="U198" s="14"/>
      <c r="V198" s="14"/>
      <c r="W198" s="9"/>
      <c r="X198" s="14"/>
      <c r="Y198" s="14"/>
      <c r="Z198" s="14"/>
      <c r="AA198" s="14"/>
      <c r="AB198" s="14"/>
      <c r="AC198" s="14"/>
    </row>
    <row r="199" spans="2:29">
      <c r="B199" s="9"/>
      <c r="D199" s="9"/>
      <c r="E199" s="9"/>
      <c r="F199" s="9"/>
      <c r="I199" s="9"/>
      <c r="J199" s="9"/>
      <c r="K199" s="9"/>
      <c r="L199" s="14"/>
      <c r="M199" s="14"/>
      <c r="N199" s="14"/>
      <c r="O199" s="14"/>
      <c r="P199" s="14"/>
      <c r="Q199" s="14"/>
      <c r="R199" s="14"/>
      <c r="S199" s="14"/>
      <c r="T199" s="14"/>
      <c r="U199" s="14"/>
      <c r="V199" s="14"/>
      <c r="W199" s="9"/>
      <c r="X199" s="14"/>
      <c r="Y199" s="14"/>
      <c r="Z199" s="14"/>
      <c r="AA199" s="14"/>
      <c r="AB199" s="14"/>
      <c r="AC199" s="14"/>
    </row>
    <row r="200" spans="2:29">
      <c r="B200" s="9"/>
      <c r="D200" s="9"/>
      <c r="E200" s="9"/>
      <c r="F200" s="9"/>
      <c r="I200" s="9"/>
      <c r="J200" s="9"/>
      <c r="K200" s="9"/>
      <c r="L200" s="14"/>
      <c r="M200" s="14"/>
      <c r="N200" s="14"/>
      <c r="O200" s="14"/>
      <c r="P200" s="14"/>
      <c r="Q200" s="14"/>
      <c r="R200" s="14"/>
      <c r="S200" s="14"/>
      <c r="T200" s="14"/>
      <c r="U200" s="14"/>
      <c r="V200" s="14"/>
      <c r="W200" s="9"/>
      <c r="X200" s="14"/>
      <c r="Y200" s="14"/>
      <c r="Z200" s="14"/>
      <c r="AA200" s="14"/>
      <c r="AB200" s="14"/>
      <c r="AC200" s="14"/>
    </row>
    <row r="201" spans="2:29">
      <c r="B201" s="9"/>
      <c r="D201" s="9"/>
      <c r="E201" s="9"/>
      <c r="F201" s="9"/>
      <c r="I201" s="9"/>
      <c r="J201" s="9"/>
      <c r="K201" s="9"/>
      <c r="L201" s="14"/>
      <c r="M201" s="14"/>
      <c r="N201" s="14"/>
      <c r="O201" s="14"/>
      <c r="P201" s="14"/>
      <c r="Q201" s="14"/>
      <c r="R201" s="14"/>
      <c r="S201" s="14"/>
      <c r="T201" s="14"/>
      <c r="U201" s="14"/>
      <c r="V201" s="14"/>
      <c r="W201" s="9"/>
      <c r="X201" s="14"/>
      <c r="Y201" s="14"/>
      <c r="Z201" s="14"/>
      <c r="AA201" s="14"/>
      <c r="AB201" s="14"/>
      <c r="AC201" s="14"/>
    </row>
    <row r="202" spans="2:29">
      <c r="B202" s="9"/>
      <c r="D202" s="9"/>
      <c r="E202" s="9"/>
      <c r="F202" s="9"/>
      <c r="I202" s="9"/>
      <c r="J202" s="9"/>
      <c r="K202" s="9"/>
      <c r="L202" s="14"/>
      <c r="M202" s="14"/>
      <c r="N202" s="14"/>
      <c r="O202" s="14"/>
      <c r="P202" s="14"/>
      <c r="Q202" s="14"/>
      <c r="R202" s="14"/>
      <c r="S202" s="14"/>
      <c r="T202" s="14"/>
      <c r="U202" s="14"/>
      <c r="V202" s="14"/>
      <c r="W202" s="9"/>
      <c r="X202" s="14"/>
      <c r="Y202" s="14"/>
      <c r="Z202" s="14"/>
      <c r="AA202" s="14"/>
      <c r="AB202" s="14"/>
      <c r="AC202" s="14"/>
    </row>
    <row r="203" spans="2:29">
      <c r="B203" s="9"/>
      <c r="D203" s="9"/>
      <c r="E203" s="9"/>
      <c r="F203" s="9"/>
      <c r="I203" s="9"/>
      <c r="J203" s="9"/>
      <c r="K203" s="9"/>
      <c r="L203" s="14"/>
      <c r="M203" s="14"/>
      <c r="N203" s="14"/>
      <c r="O203" s="14"/>
      <c r="P203" s="14"/>
      <c r="Q203" s="14"/>
      <c r="R203" s="14"/>
      <c r="S203" s="14"/>
      <c r="T203" s="14"/>
      <c r="U203" s="14"/>
      <c r="V203" s="14"/>
      <c r="W203" s="9"/>
      <c r="X203" s="14"/>
      <c r="Y203" s="14"/>
      <c r="Z203" s="14"/>
      <c r="AA203" s="14"/>
      <c r="AB203" s="14"/>
      <c r="AC203" s="14"/>
    </row>
  </sheetData>
  <sheetProtection sheet="1" objects="1" scenarios="1" formatColumns="0"/>
  <phoneticPr fontId="5" type="noConversion"/>
  <conditionalFormatting sqref="D24:J38 D40:J45 S15:U44 D5:U12 D15:J22 K15:R45 E24:R37 D41:R41">
    <cfRule type="cellIs" dxfId="466" priority="2" stopIfTrue="1" operator="greaterThan">
      <formula>0</formula>
    </cfRule>
  </conditionalFormatting>
  <pageMargins left="0.5" right="0.5" top="0.5" bottom="0.5" header="0.3" footer="0.3"/>
  <pageSetup scale="67" orientation="landscape" r:id="rId1"/>
  <headerFooter alignWithMargins="0"/>
  <rowBreaks count="2" manualBreakCount="2">
    <brk id="44" max="16383" man="1"/>
    <brk id="108" max="23" man="1"/>
  </rowBreaks>
  <colBreaks count="1" manualBreakCount="1">
    <brk id="18"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AI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21.140625" style="9" bestFit="1" customWidth="1"/>
    <col min="3" max="3" width="6.7109375" style="9" customWidth="1"/>
    <col min="4" max="4" width="5.28515625" style="9" customWidth="1"/>
    <col min="5" max="18" width="3.7109375" style="9" customWidth="1"/>
    <col min="19" max="19" width="8" style="9" customWidth="1"/>
    <col min="20" max="20" width="7" style="9" customWidth="1"/>
    <col min="21" max="22" width="9.140625" style="9"/>
    <col min="23" max="23" width="4.7109375" style="9" customWidth="1"/>
    <col min="24" max="16384" width="9.140625" style="9"/>
  </cols>
  <sheetData>
    <row r="1" spans="1:34">
      <c r="A1" s="66" t="s">
        <v>45</v>
      </c>
      <c r="B1" s="1" t="s">
        <v>35</v>
      </c>
      <c r="C1" s="66"/>
      <c r="D1" s="66"/>
      <c r="E1" s="66"/>
      <c r="F1" s="66" t="s">
        <v>39</v>
      </c>
      <c r="G1" s="66"/>
      <c r="H1" s="10"/>
      <c r="I1" s="79" t="s">
        <v>156</v>
      </c>
      <c r="J1" s="66"/>
      <c r="K1" s="66"/>
      <c r="L1" s="66"/>
      <c r="M1" s="66"/>
      <c r="N1" s="66"/>
      <c r="O1" s="66"/>
      <c r="P1" s="66"/>
      <c r="Q1" s="66"/>
      <c r="R1" s="76"/>
      <c r="S1" s="66"/>
      <c r="T1" s="66"/>
      <c r="U1" s="66"/>
      <c r="V1" s="66"/>
      <c r="W1" s="66"/>
      <c r="X1" s="66"/>
      <c r="Y1" s="66"/>
      <c r="Z1" s="66"/>
      <c r="AA1" s="66"/>
      <c r="AB1" s="66"/>
      <c r="AC1" s="11" t="s">
        <v>105</v>
      </c>
      <c r="AD1" s="11"/>
      <c r="AE1" s="12"/>
      <c r="AF1" s="12"/>
      <c r="AG1" s="12"/>
      <c r="AH1" s="12"/>
    </row>
    <row r="2" spans="1:34">
      <c r="A2" s="66"/>
      <c r="B2" s="1" t="s">
        <v>40</v>
      </c>
      <c r="C2" s="66"/>
      <c r="D2" s="66"/>
      <c r="E2" s="66"/>
      <c r="F2" s="66"/>
      <c r="G2" s="66"/>
      <c r="H2" s="66"/>
      <c r="I2" s="66"/>
      <c r="J2" s="66"/>
      <c r="K2" s="66"/>
      <c r="L2" s="66"/>
      <c r="M2" s="66"/>
      <c r="N2" s="66"/>
      <c r="O2" s="66"/>
      <c r="P2" s="66"/>
      <c r="Q2" s="66"/>
      <c r="R2" s="66"/>
      <c r="S2" s="66"/>
      <c r="T2" s="82" t="s">
        <v>13</v>
      </c>
      <c r="U2" s="83">
        <f>DenStatus!C2</f>
        <v>40466</v>
      </c>
      <c r="V2" s="83"/>
      <c r="W2" s="66"/>
      <c r="X2" s="66"/>
      <c r="Y2" s="66"/>
      <c r="Z2" s="66"/>
      <c r="AA2" s="66"/>
      <c r="AB2" s="66"/>
      <c r="AC2" s="66"/>
      <c r="AD2" s="231" t="s">
        <v>18</v>
      </c>
      <c r="AE2" s="232"/>
      <c r="AF2" s="232"/>
      <c r="AG2" s="232"/>
      <c r="AH2" s="218"/>
    </row>
    <row r="3" spans="1:34">
      <c r="A3" s="67" t="s">
        <v>106</v>
      </c>
      <c r="B3" s="66"/>
      <c r="C3" s="66"/>
      <c r="D3" s="66"/>
      <c r="E3" s="66"/>
      <c r="F3" s="66"/>
      <c r="G3" s="66"/>
      <c r="H3" s="66"/>
      <c r="I3" s="66"/>
      <c r="J3" s="66"/>
      <c r="K3" s="66"/>
      <c r="L3" s="66"/>
      <c r="M3" s="66"/>
      <c r="N3" s="66"/>
      <c r="O3" s="66"/>
      <c r="P3" s="66"/>
      <c r="Q3" s="66"/>
      <c r="R3" s="66"/>
      <c r="S3" s="66"/>
      <c r="T3" s="66"/>
      <c r="U3" s="66"/>
      <c r="V3" s="66"/>
      <c r="W3" s="66"/>
      <c r="X3" s="32" t="s">
        <v>9</v>
      </c>
      <c r="Y3" s="33"/>
      <c r="Z3" s="33"/>
      <c r="AA3" s="31" t="s">
        <v>25</v>
      </c>
      <c r="AB3" s="66"/>
      <c r="AC3" s="66"/>
      <c r="AD3" s="233" t="s">
        <v>27</v>
      </c>
      <c r="AE3" s="234"/>
      <c r="AF3" s="234"/>
      <c r="AG3" s="234"/>
      <c r="AH3" s="235"/>
    </row>
    <row r="4" spans="1:34">
      <c r="A4" s="68" t="s">
        <v>6</v>
      </c>
      <c r="B4" s="68"/>
      <c r="C4" s="68" t="s">
        <v>8</v>
      </c>
      <c r="D4" s="68"/>
      <c r="E4" s="195" t="s">
        <v>34</v>
      </c>
      <c r="F4" s="85"/>
      <c r="G4" s="85"/>
      <c r="H4" s="85"/>
      <c r="I4" s="85"/>
      <c r="J4" s="85"/>
      <c r="K4" s="85"/>
      <c r="L4" s="85"/>
      <c r="M4" s="85"/>
      <c r="N4" s="85"/>
      <c r="O4" s="85"/>
      <c r="P4" s="85"/>
      <c r="Q4" s="85"/>
      <c r="R4" s="86"/>
      <c r="S4" s="291" t="s">
        <v>5</v>
      </c>
      <c r="T4" s="292"/>
      <c r="U4" s="292"/>
      <c r="V4" s="293"/>
      <c r="W4" s="66"/>
      <c r="X4" s="238" t="s">
        <v>204</v>
      </c>
      <c r="Y4" s="3"/>
      <c r="Z4" s="3"/>
      <c r="AA4" s="199">
        <v>37429</v>
      </c>
      <c r="AB4" s="66"/>
      <c r="AC4" s="66"/>
      <c r="AD4" s="91" t="s">
        <v>35</v>
      </c>
      <c r="AE4" s="91" t="s">
        <v>51</v>
      </c>
      <c r="AF4" s="112" t="s">
        <v>180</v>
      </c>
      <c r="AG4" s="112" t="s">
        <v>181</v>
      </c>
      <c r="AH4" s="91" t="s">
        <v>1</v>
      </c>
    </row>
    <row r="5" spans="1:34">
      <c r="A5" s="69" t="s">
        <v>46</v>
      </c>
      <c r="B5" s="68" t="s">
        <v>43</v>
      </c>
      <c r="C5" s="69" t="s">
        <v>49</v>
      </c>
      <c r="D5" s="70" t="s">
        <v>17</v>
      </c>
      <c r="E5" s="87">
        <v>1</v>
      </c>
      <c r="F5" s="190"/>
      <c r="G5" s="179"/>
      <c r="H5" s="179"/>
      <c r="I5" s="179"/>
      <c r="J5" s="179"/>
      <c r="K5" s="179"/>
      <c r="L5" s="179"/>
      <c r="M5" s="179"/>
      <c r="N5" s="179"/>
      <c r="O5" s="179"/>
      <c r="P5" s="179"/>
      <c r="Q5" s="179"/>
      <c r="R5" s="88"/>
      <c r="S5" s="69" t="s">
        <v>2</v>
      </c>
      <c r="T5" s="69" t="s">
        <v>32</v>
      </c>
      <c r="U5" s="69" t="s">
        <v>25</v>
      </c>
      <c r="V5" s="59" t="s">
        <v>104</v>
      </c>
      <c r="W5" s="66"/>
      <c r="X5" s="238" t="s">
        <v>205</v>
      </c>
      <c r="Y5" s="3"/>
      <c r="Z5" s="3"/>
      <c r="AA5" s="199">
        <v>37429</v>
      </c>
      <c r="AB5" s="66"/>
      <c r="AC5" s="66"/>
      <c r="AD5" s="236" t="s">
        <v>52</v>
      </c>
      <c r="AE5" s="236" t="s">
        <v>52</v>
      </c>
      <c r="AF5" s="72" t="s">
        <v>52</v>
      </c>
      <c r="AG5" s="72" t="s">
        <v>52</v>
      </c>
      <c r="AH5" s="236" t="s">
        <v>53</v>
      </c>
    </row>
    <row r="6" spans="1:34">
      <c r="A6" s="69">
        <v>1</v>
      </c>
      <c r="B6" s="68" t="str">
        <f>DenStatus!C5</f>
        <v>Scout Oath</v>
      </c>
      <c r="C6" s="69">
        <v>1</v>
      </c>
      <c r="D6" s="71">
        <v>1</v>
      </c>
      <c r="E6" s="7"/>
      <c r="F6" s="190"/>
      <c r="G6" s="179"/>
      <c r="H6" s="179"/>
      <c r="I6" s="179"/>
      <c r="J6" s="179"/>
      <c r="K6" s="179"/>
      <c r="L6" s="179"/>
      <c r="M6" s="179"/>
      <c r="N6" s="179"/>
      <c r="O6" s="179"/>
      <c r="P6" s="179"/>
      <c r="Q6" s="179"/>
      <c r="R6" s="88"/>
      <c r="S6" s="69">
        <f t="shared" ref="S6:S12" si="0">COUNTA(E6:R6)</f>
        <v>0</v>
      </c>
      <c r="T6" s="69">
        <f>IF(SUM(AD6:AG6)&gt;=AH6,1,0)</f>
        <v>0</v>
      </c>
      <c r="U6" s="199"/>
      <c r="V6" s="199"/>
      <c r="W6" s="66"/>
      <c r="X6" s="2"/>
      <c r="Y6" s="3"/>
      <c r="Z6" s="3"/>
      <c r="AA6" s="199"/>
      <c r="AB6" s="66"/>
      <c r="AC6" s="66"/>
      <c r="AD6" s="225">
        <f t="shared" ref="AD6:AD12" si="1">IF(S6&gt;=C6,1,0)</f>
        <v>0</v>
      </c>
      <c r="AE6" s="225"/>
      <c r="AF6" s="225"/>
      <c r="AG6" s="225"/>
      <c r="AH6" s="225">
        <v>1</v>
      </c>
    </row>
    <row r="7" spans="1:34">
      <c r="A7" s="69">
        <f t="shared" ref="A7:A12" si="2">A6+1</f>
        <v>2</v>
      </c>
      <c r="B7" s="68" t="str">
        <f>DenStatus!C6</f>
        <v>Scout Law</v>
      </c>
      <c r="C7" s="69">
        <v>1</v>
      </c>
      <c r="D7" s="71">
        <v>1</v>
      </c>
      <c r="E7" s="7"/>
      <c r="F7" s="190"/>
      <c r="G7" s="179"/>
      <c r="H7" s="179"/>
      <c r="I7" s="179"/>
      <c r="J7" s="115"/>
      <c r="K7" s="179"/>
      <c r="L7" s="179"/>
      <c r="M7" s="179"/>
      <c r="N7" s="179"/>
      <c r="O7" s="179"/>
      <c r="P7" s="179"/>
      <c r="Q7" s="179"/>
      <c r="R7" s="88"/>
      <c r="S7" s="69">
        <f t="shared" si="0"/>
        <v>0</v>
      </c>
      <c r="T7" s="69">
        <f t="shared" ref="T7:T12" si="3">IF(SUM(AD7:AG7)&gt;=AH7,1,0)</f>
        <v>0</v>
      </c>
      <c r="U7" s="199"/>
      <c r="V7" s="199"/>
      <c r="W7" s="66"/>
      <c r="X7" s="2"/>
      <c r="Y7" s="3"/>
      <c r="Z7" s="3"/>
      <c r="AA7" s="199"/>
      <c r="AB7" s="66"/>
      <c r="AC7" s="66"/>
      <c r="AD7" s="225">
        <f t="shared" si="1"/>
        <v>0</v>
      </c>
      <c r="AE7" s="225"/>
      <c r="AF7" s="225"/>
      <c r="AG7" s="225"/>
      <c r="AH7" s="225">
        <v>1</v>
      </c>
    </row>
    <row r="8" spans="1:34">
      <c r="A8" s="69">
        <f t="shared" si="2"/>
        <v>3</v>
      </c>
      <c r="B8" s="68" t="str">
        <f>DenStatus!C7</f>
        <v>Cub Scout Sign</v>
      </c>
      <c r="C8" s="69">
        <v>1</v>
      </c>
      <c r="D8" s="71">
        <v>1</v>
      </c>
      <c r="E8" s="7"/>
      <c r="F8" s="190"/>
      <c r="G8" s="179"/>
      <c r="H8" s="179"/>
      <c r="I8" s="179"/>
      <c r="J8" s="179"/>
      <c r="K8" s="179"/>
      <c r="L8" s="179"/>
      <c r="M8" s="179"/>
      <c r="N8" s="179"/>
      <c r="O8" s="179"/>
      <c r="P8" s="179"/>
      <c r="Q8" s="179"/>
      <c r="R8" s="88"/>
      <c r="S8" s="69">
        <f t="shared" si="0"/>
        <v>0</v>
      </c>
      <c r="T8" s="69">
        <f t="shared" si="3"/>
        <v>0</v>
      </c>
      <c r="U8" s="199"/>
      <c r="V8" s="199"/>
      <c r="W8" s="66"/>
      <c r="X8" s="2"/>
      <c r="Y8" s="3"/>
      <c r="Z8" s="3"/>
      <c r="AA8" s="199"/>
      <c r="AB8" s="66"/>
      <c r="AC8" s="66"/>
      <c r="AD8" s="225">
        <f t="shared" si="1"/>
        <v>0</v>
      </c>
      <c r="AE8" s="225"/>
      <c r="AF8" s="225"/>
      <c r="AG8" s="225"/>
      <c r="AH8" s="225">
        <v>1</v>
      </c>
    </row>
    <row r="9" spans="1:34">
      <c r="A9" s="69">
        <f t="shared" si="2"/>
        <v>4</v>
      </c>
      <c r="B9" s="68" t="str">
        <f>DenStatus!C8</f>
        <v>Cub Scout Handshake</v>
      </c>
      <c r="C9" s="69">
        <v>1</v>
      </c>
      <c r="D9" s="71">
        <v>1</v>
      </c>
      <c r="E9" s="7"/>
      <c r="F9" s="190"/>
      <c r="G9" s="179"/>
      <c r="H9" s="179"/>
      <c r="I9" s="179"/>
      <c r="J9" s="179"/>
      <c r="K9" s="179"/>
      <c r="L9" s="179"/>
      <c r="M9" s="179"/>
      <c r="N9" s="179"/>
      <c r="O9" s="179"/>
      <c r="P9" s="179"/>
      <c r="Q9" s="179"/>
      <c r="R9" s="88"/>
      <c r="S9" s="69">
        <f t="shared" si="0"/>
        <v>0</v>
      </c>
      <c r="T9" s="69">
        <f t="shared" si="3"/>
        <v>0</v>
      </c>
      <c r="U9" s="199"/>
      <c r="V9" s="199"/>
      <c r="W9" s="66"/>
      <c r="X9" s="2"/>
      <c r="Y9" s="3"/>
      <c r="Z9" s="3"/>
      <c r="AA9" s="199"/>
      <c r="AB9" s="66"/>
      <c r="AC9" s="66"/>
      <c r="AD9" s="225">
        <f t="shared" si="1"/>
        <v>0</v>
      </c>
      <c r="AE9" s="225"/>
      <c r="AF9" s="225"/>
      <c r="AG9" s="225"/>
      <c r="AH9" s="225">
        <v>1</v>
      </c>
    </row>
    <row r="10" spans="1:34">
      <c r="A10" s="69">
        <f t="shared" si="2"/>
        <v>5</v>
      </c>
      <c r="B10" s="68" t="str">
        <f>DenStatus!C9</f>
        <v>Cub Scout Motto</v>
      </c>
      <c r="C10" s="69">
        <v>1</v>
      </c>
      <c r="D10" s="71">
        <v>1</v>
      </c>
      <c r="E10" s="7"/>
      <c r="F10" s="190"/>
      <c r="G10" s="179"/>
      <c r="H10" s="179"/>
      <c r="I10" s="179"/>
      <c r="J10" s="179"/>
      <c r="K10" s="179"/>
      <c r="L10" s="179"/>
      <c r="M10" s="179"/>
      <c r="N10" s="179"/>
      <c r="O10" s="179"/>
      <c r="P10" s="179"/>
      <c r="Q10" s="179"/>
      <c r="R10" s="88"/>
      <c r="S10" s="69">
        <f t="shared" si="0"/>
        <v>0</v>
      </c>
      <c r="T10" s="69">
        <f t="shared" si="3"/>
        <v>0</v>
      </c>
      <c r="U10" s="199"/>
      <c r="V10" s="199"/>
      <c r="W10" s="66"/>
      <c r="X10" s="2"/>
      <c r="Y10" s="3"/>
      <c r="Z10" s="3"/>
      <c r="AA10" s="199"/>
      <c r="AB10" s="66"/>
      <c r="AC10" s="66"/>
      <c r="AD10" s="225">
        <f t="shared" si="1"/>
        <v>0</v>
      </c>
      <c r="AE10" s="225"/>
      <c r="AF10" s="225"/>
      <c r="AG10" s="225"/>
      <c r="AH10" s="225">
        <v>1</v>
      </c>
    </row>
    <row r="11" spans="1:34">
      <c r="A11" s="69">
        <f t="shared" si="2"/>
        <v>6</v>
      </c>
      <c r="B11" s="68" t="str">
        <f>DenStatus!C10</f>
        <v>Cub Scout Salute</v>
      </c>
      <c r="C11" s="69">
        <v>1</v>
      </c>
      <c r="D11" s="71">
        <v>1</v>
      </c>
      <c r="E11" s="7"/>
      <c r="F11" s="190"/>
      <c r="G11" s="179"/>
      <c r="H11" s="179"/>
      <c r="I11" s="179"/>
      <c r="J11" s="179"/>
      <c r="K11" s="179"/>
      <c r="L11" s="179"/>
      <c r="M11" s="179"/>
      <c r="N11" s="179"/>
      <c r="O11" s="179"/>
      <c r="P11" s="179"/>
      <c r="Q11" s="179"/>
      <c r="R11" s="88"/>
      <c r="S11" s="69">
        <f t="shared" si="0"/>
        <v>0</v>
      </c>
      <c r="T11" s="69">
        <f t="shared" si="3"/>
        <v>0</v>
      </c>
      <c r="U11" s="199"/>
      <c r="V11" s="199"/>
      <c r="W11" s="66"/>
      <c r="X11" s="2"/>
      <c r="Y11" s="3"/>
      <c r="Z11" s="3"/>
      <c r="AA11" s="199"/>
      <c r="AB11" s="66"/>
      <c r="AC11" s="66"/>
      <c r="AD11" s="225">
        <f t="shared" si="1"/>
        <v>0</v>
      </c>
      <c r="AE11" s="225"/>
      <c r="AF11" s="225"/>
      <c r="AG11" s="225"/>
      <c r="AH11" s="225">
        <v>1</v>
      </c>
    </row>
    <row r="12" spans="1:34" ht="13.5" thickBot="1">
      <c r="A12" s="69">
        <f t="shared" si="2"/>
        <v>7</v>
      </c>
      <c r="B12" s="68" t="str">
        <f>DenStatus!C11</f>
        <v>Child Protection</v>
      </c>
      <c r="C12" s="69">
        <v>1</v>
      </c>
      <c r="D12" s="71">
        <v>1</v>
      </c>
      <c r="E12" s="8"/>
      <c r="F12" s="192"/>
      <c r="G12" s="193"/>
      <c r="H12" s="193"/>
      <c r="I12" s="193"/>
      <c r="J12" s="193"/>
      <c r="K12" s="193"/>
      <c r="L12" s="193"/>
      <c r="M12" s="193"/>
      <c r="N12" s="193"/>
      <c r="O12" s="193"/>
      <c r="P12" s="193"/>
      <c r="Q12" s="193"/>
      <c r="R12" s="194"/>
      <c r="S12" s="69">
        <f t="shared" si="0"/>
        <v>0</v>
      </c>
      <c r="T12" s="69">
        <f t="shared" si="3"/>
        <v>0</v>
      </c>
      <c r="U12" s="199"/>
      <c r="V12" s="199"/>
      <c r="W12" s="66"/>
      <c r="X12" s="2"/>
      <c r="Y12" s="3"/>
      <c r="Z12" s="3"/>
      <c r="AA12" s="199"/>
      <c r="AB12" s="66"/>
      <c r="AC12" s="66"/>
      <c r="AD12" s="225">
        <f t="shared" si="1"/>
        <v>0</v>
      </c>
      <c r="AE12" s="225"/>
      <c r="AF12" s="225"/>
      <c r="AG12" s="225"/>
      <c r="AH12" s="225">
        <v>1</v>
      </c>
    </row>
    <row r="13" spans="1:34" ht="13.5" thickTop="1">
      <c r="A13" s="218"/>
      <c r="B13" s="72" t="s">
        <v>89</v>
      </c>
      <c r="C13" s="73">
        <f>IF(SUM(T6:T12)&gt;=7,"X",0)</f>
        <v>0</v>
      </c>
      <c r="D13" s="227" t="s">
        <v>212</v>
      </c>
      <c r="E13" s="76"/>
      <c r="F13" s="75"/>
      <c r="G13" s="75"/>
      <c r="H13" s="75"/>
      <c r="I13" s="75"/>
      <c r="J13" s="75"/>
      <c r="K13" s="75"/>
      <c r="L13" s="75"/>
      <c r="M13" s="75"/>
      <c r="N13" s="75"/>
      <c r="O13" s="75"/>
      <c r="P13" s="75"/>
      <c r="Q13" s="75"/>
      <c r="R13" s="75"/>
      <c r="S13" s="75"/>
      <c r="T13" s="75"/>
      <c r="U13" s="200"/>
      <c r="V13" s="89"/>
      <c r="W13" s="66"/>
      <c r="X13" s="2"/>
      <c r="Y13" s="3"/>
      <c r="Z13" s="3"/>
      <c r="AA13" s="199"/>
      <c r="AB13" s="66"/>
      <c r="AC13" s="66"/>
      <c r="AD13" s="66"/>
      <c r="AE13" s="66"/>
      <c r="AF13" s="66"/>
      <c r="AG13" s="66"/>
      <c r="AH13" s="66"/>
    </row>
    <row r="14" spans="1:34">
      <c r="A14" s="66"/>
      <c r="B14" s="66"/>
      <c r="C14" s="66"/>
      <c r="D14" s="66"/>
      <c r="E14" s="66"/>
      <c r="F14" s="66"/>
      <c r="G14" s="66"/>
      <c r="H14" s="66"/>
      <c r="I14" s="66"/>
      <c r="J14" s="66"/>
      <c r="K14" s="66"/>
      <c r="L14" s="66"/>
      <c r="M14" s="66"/>
      <c r="N14" s="66"/>
      <c r="O14" s="66"/>
      <c r="P14" s="66"/>
      <c r="Q14" s="66"/>
      <c r="R14" s="66"/>
      <c r="S14" s="66"/>
      <c r="T14" s="66"/>
      <c r="U14" s="66"/>
      <c r="V14" s="66"/>
      <c r="W14" s="66"/>
      <c r="X14" s="2"/>
      <c r="Y14" s="3"/>
      <c r="Z14" s="3"/>
      <c r="AA14" s="199"/>
      <c r="AB14" s="66"/>
      <c r="AC14" s="66"/>
      <c r="AD14" s="237" t="s">
        <v>82</v>
      </c>
      <c r="AE14" s="232"/>
      <c r="AF14" s="232"/>
      <c r="AG14" s="232"/>
      <c r="AH14" s="218"/>
    </row>
    <row r="15" spans="1:34">
      <c r="A15" s="74" t="s">
        <v>84</v>
      </c>
      <c r="B15" s="66"/>
      <c r="C15" s="66"/>
      <c r="D15" s="66"/>
      <c r="E15" s="66"/>
      <c r="F15" s="66"/>
      <c r="G15" s="66"/>
      <c r="H15" s="66"/>
      <c r="I15" s="66"/>
      <c r="J15" s="66"/>
      <c r="K15" s="66"/>
      <c r="L15" s="66"/>
      <c r="M15" s="66"/>
      <c r="N15" s="66"/>
      <c r="O15" s="66"/>
      <c r="P15" s="66"/>
      <c r="Q15" s="66"/>
      <c r="R15" s="66"/>
      <c r="S15" s="66"/>
      <c r="T15" s="66"/>
      <c r="U15" s="66"/>
      <c r="V15" s="66"/>
      <c r="W15" s="66"/>
      <c r="X15" s="2"/>
      <c r="Y15" s="3"/>
      <c r="Z15" s="3"/>
      <c r="AA15" s="199"/>
      <c r="AB15" s="66"/>
      <c r="AC15" s="66"/>
      <c r="AD15" s="233" t="s">
        <v>27</v>
      </c>
      <c r="AE15" s="234"/>
      <c r="AF15" s="234"/>
      <c r="AG15" s="234"/>
      <c r="AH15" s="235"/>
    </row>
    <row r="16" spans="1:34">
      <c r="A16" s="58" t="s">
        <v>77</v>
      </c>
      <c r="B16" s="68"/>
      <c r="C16" s="68" t="s">
        <v>8</v>
      </c>
      <c r="D16" s="68"/>
      <c r="E16" s="84" t="s">
        <v>34</v>
      </c>
      <c r="F16" s="85"/>
      <c r="G16" s="85"/>
      <c r="H16" s="85"/>
      <c r="I16" s="85"/>
      <c r="J16" s="85"/>
      <c r="K16" s="85"/>
      <c r="L16" s="85"/>
      <c r="M16" s="85"/>
      <c r="N16" s="85"/>
      <c r="O16" s="85"/>
      <c r="P16" s="85"/>
      <c r="Q16" s="85"/>
      <c r="R16" s="86"/>
      <c r="S16" s="294" t="s">
        <v>80</v>
      </c>
      <c r="T16" s="292"/>
      <c r="U16" s="292"/>
      <c r="V16" s="293"/>
      <c r="W16" s="66"/>
      <c r="X16" s="2"/>
      <c r="Y16" s="3"/>
      <c r="Z16" s="3"/>
      <c r="AA16" s="199"/>
      <c r="AB16" s="66"/>
      <c r="AC16" s="66"/>
      <c r="AD16" s="91" t="s">
        <v>35</v>
      </c>
      <c r="AE16" s="91" t="s">
        <v>51</v>
      </c>
      <c r="AF16" s="112" t="s">
        <v>180</v>
      </c>
      <c r="AG16" s="112" t="s">
        <v>181</v>
      </c>
      <c r="AH16" s="91" t="s">
        <v>1</v>
      </c>
    </row>
    <row r="17" spans="1:35">
      <c r="A17" s="69" t="s">
        <v>46</v>
      </c>
      <c r="B17" s="68" t="s">
        <v>43</v>
      </c>
      <c r="C17" s="69" t="s">
        <v>49</v>
      </c>
      <c r="D17" s="69" t="s">
        <v>17</v>
      </c>
      <c r="E17" s="178"/>
      <c r="F17" s="179"/>
      <c r="G17" s="179"/>
      <c r="H17" s="179"/>
      <c r="I17" s="179"/>
      <c r="J17" s="179"/>
      <c r="K17" s="179"/>
      <c r="L17" s="179"/>
      <c r="M17" s="179"/>
      <c r="N17" s="179"/>
      <c r="O17" s="179"/>
      <c r="P17" s="179"/>
      <c r="Q17" s="179"/>
      <c r="R17" s="88"/>
      <c r="S17" s="73" t="s">
        <v>2</v>
      </c>
      <c r="T17" s="73" t="s">
        <v>32</v>
      </c>
      <c r="U17" s="73" t="s">
        <v>25</v>
      </c>
      <c r="V17" s="59" t="s">
        <v>104</v>
      </c>
      <c r="W17" s="66"/>
      <c r="X17" s="2"/>
      <c r="Y17" s="3"/>
      <c r="Z17" s="3"/>
      <c r="AA17" s="199"/>
      <c r="AB17" s="66"/>
      <c r="AC17" s="66"/>
      <c r="AD17" s="236" t="s">
        <v>52</v>
      </c>
      <c r="AE17" s="236" t="s">
        <v>52</v>
      </c>
      <c r="AF17" s="72" t="s">
        <v>52</v>
      </c>
      <c r="AG17" s="72" t="s">
        <v>52</v>
      </c>
      <c r="AH17" s="236" t="s">
        <v>53</v>
      </c>
    </row>
    <row r="18" spans="1:35">
      <c r="A18" s="258">
        <v>1</v>
      </c>
      <c r="B18" s="296" t="str">
        <f>DenStatus!C15</f>
        <v>Call of the Wild</v>
      </c>
      <c r="C18" s="258">
        <v>8</v>
      </c>
      <c r="D18" s="258">
        <v>12</v>
      </c>
      <c r="E18" s="60" t="s">
        <v>166</v>
      </c>
      <c r="F18" s="60" t="s">
        <v>167</v>
      </c>
      <c r="G18" s="60" t="s">
        <v>174</v>
      </c>
      <c r="H18" s="60" t="s">
        <v>175</v>
      </c>
      <c r="I18" s="87">
        <v>2</v>
      </c>
      <c r="J18" s="60" t="s">
        <v>162</v>
      </c>
      <c r="K18" s="60" t="s">
        <v>163</v>
      </c>
      <c r="L18" s="60" t="s">
        <v>177</v>
      </c>
      <c r="M18" s="92" t="s">
        <v>164</v>
      </c>
      <c r="N18" s="92" t="s">
        <v>165</v>
      </c>
      <c r="O18" s="92">
        <v>5</v>
      </c>
      <c r="P18" s="92">
        <v>6</v>
      </c>
      <c r="Q18" s="181"/>
      <c r="R18" s="182"/>
      <c r="S18" s="258">
        <f>COUNTA(E19:R19)</f>
        <v>0</v>
      </c>
      <c r="T18" s="258">
        <f>IF(SUM(AD18:AG19)&gt;=AH18,1,0)</f>
        <v>0</v>
      </c>
      <c r="U18" s="277"/>
      <c r="V18" s="277"/>
      <c r="W18" s="66"/>
      <c r="X18" s="2"/>
      <c r="Y18" s="3"/>
      <c r="Z18" s="3"/>
      <c r="AA18" s="199"/>
      <c r="AB18" s="66"/>
      <c r="AC18" s="66"/>
      <c r="AD18" s="258">
        <f>IF(COUNTA(E19:H19)&gt;=1,1,0)</f>
        <v>0</v>
      </c>
      <c r="AE18" s="256">
        <f>IF(COUNTA(I19:N19)&gt;=6,1,0)</f>
        <v>0</v>
      </c>
      <c r="AF18" s="256">
        <f>IF(COUNTA(O19:P19)&gt;=1,1,0)</f>
        <v>0</v>
      </c>
      <c r="AG18" s="256"/>
      <c r="AH18" s="258">
        <v>3</v>
      </c>
    </row>
    <row r="19" spans="1:35" ht="13.5" thickBot="1">
      <c r="A19" s="295"/>
      <c r="B19" s="297"/>
      <c r="C19" s="295"/>
      <c r="D19" s="303"/>
      <c r="E19" s="196"/>
      <c r="F19" s="196"/>
      <c r="G19" s="196"/>
      <c r="H19" s="196"/>
      <c r="I19" s="196"/>
      <c r="J19" s="196"/>
      <c r="K19" s="196"/>
      <c r="L19" s="196"/>
      <c r="M19" s="196"/>
      <c r="N19" s="196"/>
      <c r="O19" s="196"/>
      <c r="P19" s="196"/>
      <c r="Q19" s="78"/>
      <c r="R19" s="202"/>
      <c r="S19" s="299"/>
      <c r="T19" s="303"/>
      <c r="U19" s="270"/>
      <c r="V19" s="270"/>
      <c r="W19" s="66"/>
      <c r="X19" s="2"/>
      <c r="Y19" s="3"/>
      <c r="Z19" s="3"/>
      <c r="AA19" s="199"/>
      <c r="AB19" s="66"/>
      <c r="AC19" s="66"/>
      <c r="AD19" s="257"/>
      <c r="AE19" s="257"/>
      <c r="AF19" s="257"/>
      <c r="AG19" s="257"/>
      <c r="AH19" s="257"/>
    </row>
    <row r="20" spans="1:35">
      <c r="A20" s="259">
        <f>A18+1</f>
        <v>2</v>
      </c>
      <c r="B20" s="298" t="str">
        <f>DenStatus!C16</f>
        <v>Council Fire</v>
      </c>
      <c r="C20" s="259">
        <v>3</v>
      </c>
      <c r="D20" s="259">
        <v>7</v>
      </c>
      <c r="E20" s="203">
        <v>1</v>
      </c>
      <c r="F20" s="203">
        <v>2</v>
      </c>
      <c r="G20" s="204">
        <v>3</v>
      </c>
      <c r="H20" s="204">
        <v>4</v>
      </c>
      <c r="I20" s="204">
        <v>5</v>
      </c>
      <c r="J20" s="204">
        <v>6</v>
      </c>
      <c r="K20" s="203">
        <v>7</v>
      </c>
      <c r="L20" s="206"/>
      <c r="M20" s="206"/>
      <c r="N20" s="206"/>
      <c r="O20" s="206"/>
      <c r="P20" s="206"/>
      <c r="Q20" s="206"/>
      <c r="R20" s="207"/>
      <c r="S20" s="259">
        <f>COUNTA(E21:R21)</f>
        <v>0</v>
      </c>
      <c r="T20" s="259">
        <f>IF(SUM(AD20:AG21)&gt;=AH20,1,0)</f>
        <v>0</v>
      </c>
      <c r="U20" s="272"/>
      <c r="V20" s="272"/>
      <c r="W20" s="66"/>
      <c r="X20" s="2"/>
      <c r="Y20" s="3"/>
      <c r="Z20" s="3"/>
      <c r="AA20" s="199"/>
      <c r="AB20" s="66"/>
      <c r="AC20" s="66"/>
      <c r="AD20" s="259">
        <f>IF(COUNTA(E21:F21)&gt;=2,1,0)</f>
        <v>0</v>
      </c>
      <c r="AE20" s="256">
        <f>IF(COUNTA(G21:K21)&gt;=1,1,0)</f>
        <v>0</v>
      </c>
      <c r="AF20" s="256"/>
      <c r="AG20" s="256"/>
      <c r="AH20" s="259">
        <v>2</v>
      </c>
    </row>
    <row r="21" spans="1:35" ht="13.5" thickBot="1">
      <c r="A21" s="257"/>
      <c r="B21" s="290"/>
      <c r="C21" s="276"/>
      <c r="D21" s="257"/>
      <c r="E21" s="208"/>
      <c r="F21" s="208"/>
      <c r="G21" s="208"/>
      <c r="H21" s="208"/>
      <c r="I21" s="208"/>
      <c r="J21" s="208"/>
      <c r="K21" s="208"/>
      <c r="L21" s="210"/>
      <c r="M21" s="210"/>
      <c r="N21" s="210"/>
      <c r="O21" s="210"/>
      <c r="P21" s="210"/>
      <c r="Q21" s="210"/>
      <c r="R21" s="211"/>
      <c r="S21" s="276"/>
      <c r="T21" s="304"/>
      <c r="U21" s="273"/>
      <c r="V21" s="273"/>
      <c r="W21" s="66"/>
      <c r="X21" s="2"/>
      <c r="Y21" s="3"/>
      <c r="Z21" s="3"/>
      <c r="AA21" s="199"/>
      <c r="AB21" s="66"/>
      <c r="AC21" s="66"/>
      <c r="AD21" s="257"/>
      <c r="AE21" s="257"/>
      <c r="AF21" s="257"/>
      <c r="AG21" s="257"/>
      <c r="AH21" s="257"/>
    </row>
    <row r="22" spans="1:35">
      <c r="A22" s="259">
        <f>A20+1</f>
        <v>3</v>
      </c>
      <c r="B22" s="298" t="str">
        <f>DenStatus!C17</f>
        <v>Duty to God Footsteps</v>
      </c>
      <c r="C22" s="259">
        <v>3</v>
      </c>
      <c r="D22" s="259">
        <v>6</v>
      </c>
      <c r="E22" s="204">
        <v>1</v>
      </c>
      <c r="F22" s="204">
        <v>2</v>
      </c>
      <c r="G22" s="204">
        <v>3</v>
      </c>
      <c r="H22" s="204">
        <v>4</v>
      </c>
      <c r="I22" s="204">
        <v>5</v>
      </c>
      <c r="J22" s="204">
        <v>6</v>
      </c>
      <c r="K22" s="205"/>
      <c r="L22" s="206"/>
      <c r="M22" s="206"/>
      <c r="N22" s="206"/>
      <c r="O22" s="206"/>
      <c r="P22" s="206"/>
      <c r="Q22" s="206"/>
      <c r="R22" s="207"/>
      <c r="S22" s="259">
        <f>COUNTA(E23:R23)</f>
        <v>0</v>
      </c>
      <c r="T22" s="259">
        <f>IF(SUM(AD22:AG23)&gt;=AH22,1,0)</f>
        <v>0</v>
      </c>
      <c r="U22" s="272"/>
      <c r="V22" s="272"/>
      <c r="W22" s="66"/>
      <c r="X22" s="2"/>
      <c r="Y22" s="3"/>
      <c r="Z22" s="3"/>
      <c r="AA22" s="199"/>
      <c r="AB22" s="66"/>
      <c r="AC22" s="66"/>
      <c r="AD22" s="259">
        <f>IF(COUNTA(E23:F23)&gt;=1,1,0)</f>
        <v>0</v>
      </c>
      <c r="AE22" s="260">
        <f>IF(COUNTA(G23:J23)&gt;=2,1,0)</f>
        <v>0</v>
      </c>
      <c r="AF22" s="256"/>
      <c r="AG22" s="256"/>
      <c r="AH22" s="259">
        <v>2</v>
      </c>
    </row>
    <row r="23" spans="1:35" ht="13.5" thickBot="1">
      <c r="A23" s="257"/>
      <c r="B23" s="299"/>
      <c r="C23" s="276"/>
      <c r="D23" s="257"/>
      <c r="E23" s="208"/>
      <c r="F23" s="208"/>
      <c r="G23" s="208"/>
      <c r="H23" s="208"/>
      <c r="I23" s="208"/>
      <c r="J23" s="208"/>
      <c r="K23" s="212"/>
      <c r="L23" s="213"/>
      <c r="M23" s="213"/>
      <c r="N23" s="213"/>
      <c r="O23" s="213"/>
      <c r="P23" s="213"/>
      <c r="Q23" s="213"/>
      <c r="R23" s="214"/>
      <c r="S23" s="276"/>
      <c r="T23" s="304"/>
      <c r="U23" s="273"/>
      <c r="V23" s="273"/>
      <c r="W23" s="66"/>
      <c r="X23" s="2"/>
      <c r="Y23" s="3"/>
      <c r="Z23" s="3"/>
      <c r="AA23" s="199"/>
      <c r="AB23" s="66"/>
      <c r="AC23" s="66"/>
      <c r="AD23" s="257"/>
      <c r="AE23" s="261"/>
      <c r="AF23" s="257"/>
      <c r="AG23" s="257"/>
      <c r="AH23" s="257"/>
      <c r="AI23" s="219"/>
    </row>
    <row r="24" spans="1:35">
      <c r="A24" s="259">
        <f>A22+1</f>
        <v>4</v>
      </c>
      <c r="B24" s="298" t="str">
        <f>DenStatus!C18</f>
        <v>Howling at the Moon</v>
      </c>
      <c r="C24" s="259">
        <v>4</v>
      </c>
      <c r="D24" s="259">
        <v>4</v>
      </c>
      <c r="E24" s="204">
        <v>1</v>
      </c>
      <c r="F24" s="204">
        <v>2</v>
      </c>
      <c r="G24" s="204">
        <v>3</v>
      </c>
      <c r="H24" s="204">
        <v>4</v>
      </c>
      <c r="I24" s="215"/>
      <c r="J24" s="216"/>
      <c r="K24" s="216"/>
      <c r="L24" s="216"/>
      <c r="M24" s="216"/>
      <c r="N24" s="216"/>
      <c r="O24" s="216"/>
      <c r="P24" s="216"/>
      <c r="Q24" s="216"/>
      <c r="R24" s="217"/>
      <c r="S24" s="259">
        <f>COUNTA(E25:R25)</f>
        <v>0</v>
      </c>
      <c r="T24" s="259">
        <f>IF(SUM(AD24:AG25)&gt;=AH24,1,0)</f>
        <v>0</v>
      </c>
      <c r="U24" s="272"/>
      <c r="V24" s="272"/>
      <c r="W24" s="66"/>
      <c r="X24" s="2"/>
      <c r="Y24" s="3"/>
      <c r="Z24" s="3"/>
      <c r="AA24" s="199"/>
      <c r="AB24" s="66"/>
      <c r="AC24" s="66"/>
      <c r="AD24" s="259">
        <f>IF(COUNTA(E25:H25)&gt;=4,1,0)</f>
        <v>0</v>
      </c>
      <c r="AE24" s="256"/>
      <c r="AF24" s="256"/>
      <c r="AG24" s="256"/>
      <c r="AH24" s="259">
        <v>1</v>
      </c>
    </row>
    <row r="25" spans="1:35" ht="13.5" thickBot="1">
      <c r="A25" s="257"/>
      <c r="B25" s="290"/>
      <c r="C25" s="276"/>
      <c r="D25" s="257"/>
      <c r="E25" s="208"/>
      <c r="F25" s="208"/>
      <c r="G25" s="208"/>
      <c r="H25" s="208"/>
      <c r="I25" s="209"/>
      <c r="J25" s="210"/>
      <c r="K25" s="210"/>
      <c r="L25" s="210"/>
      <c r="M25" s="210"/>
      <c r="N25" s="210"/>
      <c r="O25" s="210"/>
      <c r="P25" s="210"/>
      <c r="Q25" s="210"/>
      <c r="R25" s="211"/>
      <c r="S25" s="276"/>
      <c r="T25" s="304"/>
      <c r="U25" s="273"/>
      <c r="V25" s="273"/>
      <c r="W25" s="66"/>
      <c r="X25" s="2"/>
      <c r="Y25" s="3"/>
      <c r="Z25" s="3"/>
      <c r="AA25" s="199"/>
      <c r="AB25" s="66"/>
      <c r="AC25" s="66"/>
      <c r="AD25" s="257"/>
      <c r="AE25" s="257"/>
      <c r="AF25" s="257"/>
      <c r="AG25" s="257"/>
      <c r="AH25" s="257"/>
    </row>
    <row r="26" spans="1:35">
      <c r="A26" s="259">
        <f>A24+1</f>
        <v>5</v>
      </c>
      <c r="B26" s="298" t="str">
        <f>DenStatus!C19</f>
        <v>Paws on the Path</v>
      </c>
      <c r="C26" s="259">
        <v>5</v>
      </c>
      <c r="D26" s="259">
        <v>7</v>
      </c>
      <c r="E26" s="203">
        <v>1</v>
      </c>
      <c r="F26" s="203">
        <v>2</v>
      </c>
      <c r="G26" s="203">
        <v>3</v>
      </c>
      <c r="H26" s="203">
        <v>4</v>
      </c>
      <c r="I26" s="203">
        <v>5</v>
      </c>
      <c r="J26" s="203">
        <v>6</v>
      </c>
      <c r="K26" s="203">
        <v>7</v>
      </c>
      <c r="L26" s="205"/>
      <c r="M26" s="206"/>
      <c r="N26" s="206"/>
      <c r="O26" s="206"/>
      <c r="P26" s="206"/>
      <c r="Q26" s="206"/>
      <c r="R26" s="207"/>
      <c r="S26" s="259">
        <f>COUNTA(E27:R27)</f>
        <v>0</v>
      </c>
      <c r="T26" s="259">
        <f>IF(SUM(AD26:AG27)&gt;=AH26,1,0)</f>
        <v>0</v>
      </c>
      <c r="U26" s="272"/>
      <c r="V26" s="272"/>
      <c r="W26" s="66"/>
      <c r="X26" s="2"/>
      <c r="Y26" s="3"/>
      <c r="Z26" s="3"/>
      <c r="AA26" s="199"/>
      <c r="AB26" s="66"/>
      <c r="AC26" s="66"/>
      <c r="AD26" s="259">
        <f>IF(COUNTA(E27:I27)&gt;=5,1,0)</f>
        <v>0</v>
      </c>
      <c r="AE26" s="256"/>
      <c r="AF26" s="256"/>
      <c r="AG26" s="256"/>
      <c r="AH26" s="259">
        <v>1</v>
      </c>
    </row>
    <row r="27" spans="1:35" ht="13.5" thickBot="1">
      <c r="A27" s="257"/>
      <c r="B27" s="290"/>
      <c r="C27" s="276"/>
      <c r="D27" s="257"/>
      <c r="E27" s="208"/>
      <c r="F27" s="208"/>
      <c r="G27" s="208"/>
      <c r="H27" s="208"/>
      <c r="I27" s="208"/>
      <c r="J27" s="208"/>
      <c r="K27" s="208"/>
      <c r="L27" s="209"/>
      <c r="M27" s="213"/>
      <c r="N27" s="210"/>
      <c r="O27" s="210"/>
      <c r="P27" s="210"/>
      <c r="Q27" s="210"/>
      <c r="R27" s="214"/>
      <c r="S27" s="276"/>
      <c r="T27" s="304"/>
      <c r="U27" s="273"/>
      <c r="V27" s="273"/>
      <c r="W27" s="66"/>
      <c r="X27" s="2"/>
      <c r="Y27" s="3"/>
      <c r="Z27" s="3"/>
      <c r="AA27" s="199"/>
      <c r="AB27" s="66"/>
      <c r="AC27" s="66"/>
      <c r="AD27" s="257"/>
      <c r="AE27" s="257"/>
      <c r="AF27" s="257"/>
      <c r="AG27" s="257"/>
      <c r="AH27" s="257"/>
    </row>
    <row r="28" spans="1:35">
      <c r="A28" s="268">
        <f>A26+1</f>
        <v>6</v>
      </c>
      <c r="B28" s="298" t="str">
        <f>DenStatus!C20</f>
        <v>Running with the Pack</v>
      </c>
      <c r="C28" s="268">
        <v>6</v>
      </c>
      <c r="D28" s="268">
        <v>6</v>
      </c>
      <c r="E28" s="73">
        <v>1</v>
      </c>
      <c r="F28" s="94">
        <v>2</v>
      </c>
      <c r="G28" s="94">
        <v>3</v>
      </c>
      <c r="H28" s="94">
        <v>4</v>
      </c>
      <c r="I28" s="94">
        <v>5</v>
      </c>
      <c r="J28" s="94">
        <v>6</v>
      </c>
      <c r="K28" s="201"/>
      <c r="L28" s="78"/>
      <c r="M28" s="78"/>
      <c r="N28" s="78"/>
      <c r="O28" s="78"/>
      <c r="P28" s="78"/>
      <c r="Q28" s="78"/>
      <c r="R28" s="62"/>
      <c r="S28" s="268">
        <f>COUNTA(E29:R29)</f>
        <v>0</v>
      </c>
      <c r="T28" s="259">
        <f>IF(SUM(AD28:AG29)&gt;=AH28,1,0)</f>
        <v>0</v>
      </c>
      <c r="U28" s="270"/>
      <c r="V28" s="270"/>
      <c r="W28" s="66"/>
      <c r="X28" s="2"/>
      <c r="Y28" s="3"/>
      <c r="Z28" s="3"/>
      <c r="AA28" s="199"/>
      <c r="AB28" s="66"/>
      <c r="AC28" s="66"/>
      <c r="AD28" s="259">
        <f>IF(COUNTA(E29:J29)&gt;=6,1,0)</f>
        <v>0</v>
      </c>
      <c r="AE28" s="256"/>
      <c r="AF28" s="256"/>
      <c r="AG28" s="256"/>
      <c r="AH28" s="259">
        <v>1</v>
      </c>
    </row>
    <row r="29" spans="1:35" ht="13.5" thickBot="1">
      <c r="A29" s="300"/>
      <c r="B29" s="301"/>
      <c r="C29" s="282"/>
      <c r="D29" s="269"/>
      <c r="E29" s="93"/>
      <c r="F29" s="93"/>
      <c r="G29" s="93"/>
      <c r="H29" s="93"/>
      <c r="I29" s="93"/>
      <c r="J29" s="93"/>
      <c r="K29" s="183"/>
      <c r="L29" s="184"/>
      <c r="M29" s="184"/>
      <c r="N29" s="184"/>
      <c r="O29" s="184"/>
      <c r="P29" s="184"/>
      <c r="Q29" s="184"/>
      <c r="R29" s="185"/>
      <c r="S29" s="305"/>
      <c r="T29" s="302"/>
      <c r="U29" s="271"/>
      <c r="V29" s="271"/>
      <c r="W29" s="66"/>
      <c r="X29" s="2"/>
      <c r="Y29" s="3"/>
      <c r="Z29" s="3"/>
      <c r="AA29" s="199"/>
      <c r="AB29" s="66"/>
      <c r="AC29" s="66"/>
      <c r="AD29" s="257"/>
      <c r="AE29" s="257"/>
      <c r="AF29" s="257"/>
      <c r="AG29" s="257"/>
      <c r="AH29" s="257"/>
    </row>
    <row r="30" spans="1:35" ht="13.5" thickTop="1">
      <c r="A30" s="218"/>
      <c r="B30" s="72" t="s">
        <v>90</v>
      </c>
      <c r="C30" s="73">
        <f>IF(SUM(T18:T29)&gt;=6,"X",0)</f>
        <v>0</v>
      </c>
      <c r="D30" s="227" t="s">
        <v>212</v>
      </c>
      <c r="E30" s="75"/>
      <c r="F30" s="75"/>
      <c r="G30" s="75"/>
      <c r="H30" s="75"/>
      <c r="I30" s="75"/>
      <c r="J30" s="75"/>
      <c r="K30" s="75"/>
      <c r="L30" s="75"/>
      <c r="M30" s="75"/>
      <c r="N30" s="75"/>
      <c r="O30" s="75"/>
      <c r="P30" s="75"/>
      <c r="Q30" s="75"/>
      <c r="R30" s="75"/>
      <c r="S30" s="75"/>
      <c r="T30" s="75"/>
      <c r="U30" s="200"/>
      <c r="V30" s="89"/>
      <c r="W30" s="66"/>
      <c r="X30" s="6"/>
      <c r="Y30" s="3"/>
      <c r="Z30" s="3"/>
      <c r="AA30" s="199"/>
      <c r="AB30" s="66"/>
      <c r="AC30" s="66"/>
      <c r="AD30" s="66"/>
      <c r="AE30" s="66"/>
      <c r="AF30" s="66"/>
      <c r="AG30" s="66"/>
      <c r="AH30" s="66"/>
    </row>
    <row r="31" spans="1:35">
      <c r="A31" s="66"/>
      <c r="B31" s="66"/>
      <c r="C31" s="66"/>
      <c r="D31" s="66"/>
      <c r="E31" s="66"/>
      <c r="F31" s="66"/>
      <c r="G31" s="66"/>
      <c r="H31" s="66"/>
      <c r="I31" s="66"/>
      <c r="J31" s="66"/>
      <c r="K31" s="66"/>
      <c r="L31" s="66"/>
      <c r="M31" s="66"/>
      <c r="N31" s="66"/>
      <c r="O31" s="66"/>
      <c r="P31" s="66"/>
      <c r="Q31" s="66"/>
      <c r="R31" s="66"/>
      <c r="S31" s="66"/>
      <c r="T31" s="66"/>
      <c r="U31" s="66"/>
      <c r="V31" s="66"/>
      <c r="W31" s="66"/>
      <c r="X31" s="2"/>
      <c r="Y31" s="3"/>
      <c r="Z31" s="3"/>
      <c r="AA31" s="199"/>
      <c r="AB31" s="66"/>
      <c r="AC31" s="66"/>
      <c r="AD31" s="237" t="s">
        <v>83</v>
      </c>
      <c r="AE31" s="232"/>
      <c r="AF31" s="232"/>
      <c r="AG31" s="232"/>
      <c r="AH31" s="218"/>
    </row>
    <row r="32" spans="1:35">
      <c r="A32" s="74" t="s">
        <v>85</v>
      </c>
      <c r="B32" s="66"/>
      <c r="C32" s="66"/>
      <c r="D32" s="66"/>
      <c r="E32" s="66"/>
      <c r="F32" s="66"/>
      <c r="G32" s="66"/>
      <c r="H32" s="66"/>
      <c r="I32" s="66"/>
      <c r="J32" s="66"/>
      <c r="K32" s="66"/>
      <c r="L32" s="66"/>
      <c r="M32" s="66"/>
      <c r="N32" s="66"/>
      <c r="O32" s="66"/>
      <c r="P32" s="66"/>
      <c r="Q32" s="66"/>
      <c r="R32" s="66"/>
      <c r="S32" s="66"/>
      <c r="T32" s="66"/>
      <c r="U32" s="66"/>
      <c r="V32" s="66"/>
      <c r="W32" s="66"/>
      <c r="X32" s="2"/>
      <c r="Y32" s="3"/>
      <c r="Z32" s="3"/>
      <c r="AA32" s="199"/>
      <c r="AB32" s="66"/>
      <c r="AC32" s="66"/>
      <c r="AD32" s="233" t="s">
        <v>27</v>
      </c>
      <c r="AE32" s="234"/>
      <c r="AF32" s="234"/>
      <c r="AG32" s="234"/>
      <c r="AH32" s="235"/>
    </row>
    <row r="33" spans="1:34">
      <c r="A33" s="58" t="s">
        <v>78</v>
      </c>
      <c r="B33" s="68"/>
      <c r="C33" s="58" t="s">
        <v>79</v>
      </c>
      <c r="D33" s="68"/>
      <c r="E33" s="84" t="s">
        <v>34</v>
      </c>
      <c r="F33" s="85"/>
      <c r="G33" s="85"/>
      <c r="H33" s="85"/>
      <c r="I33" s="85"/>
      <c r="J33" s="85"/>
      <c r="K33" s="85"/>
      <c r="L33" s="85"/>
      <c r="M33" s="85"/>
      <c r="N33" s="85"/>
      <c r="O33" s="85"/>
      <c r="P33" s="85"/>
      <c r="Q33" s="85"/>
      <c r="R33" s="86"/>
      <c r="S33" s="294" t="s">
        <v>81</v>
      </c>
      <c r="T33" s="292"/>
      <c r="U33" s="292"/>
      <c r="V33" s="293"/>
      <c r="W33" s="66"/>
      <c r="X33" s="2"/>
      <c r="Y33" s="3"/>
      <c r="Z33" s="3"/>
      <c r="AA33" s="199"/>
      <c r="AB33" s="66"/>
      <c r="AC33" s="66"/>
      <c r="AD33" s="91" t="s">
        <v>35</v>
      </c>
      <c r="AE33" s="91" t="s">
        <v>51</v>
      </c>
      <c r="AF33" s="112" t="s">
        <v>180</v>
      </c>
      <c r="AG33" s="112" t="s">
        <v>181</v>
      </c>
      <c r="AH33" s="91" t="s">
        <v>1</v>
      </c>
    </row>
    <row r="34" spans="1:34">
      <c r="A34" s="69" t="s">
        <v>46</v>
      </c>
      <c r="B34" s="68" t="s">
        <v>43</v>
      </c>
      <c r="C34" s="69" t="s">
        <v>49</v>
      </c>
      <c r="D34" s="69" t="s">
        <v>17</v>
      </c>
      <c r="E34" s="191"/>
      <c r="F34" s="179"/>
      <c r="G34" s="179"/>
      <c r="H34" s="179"/>
      <c r="I34" s="179"/>
      <c r="J34" s="179"/>
      <c r="K34" s="179"/>
      <c r="L34" s="179"/>
      <c r="M34" s="179"/>
      <c r="N34" s="179"/>
      <c r="O34" s="179"/>
      <c r="P34" s="179"/>
      <c r="Q34" s="179"/>
      <c r="R34" s="88"/>
      <c r="S34" s="69" t="s">
        <v>2</v>
      </c>
      <c r="T34" s="69" t="s">
        <v>32</v>
      </c>
      <c r="U34" s="69" t="s">
        <v>25</v>
      </c>
      <c r="V34" s="59" t="s">
        <v>104</v>
      </c>
      <c r="W34" s="66"/>
      <c r="X34" s="2"/>
      <c r="Y34" s="3"/>
      <c r="Z34" s="3"/>
      <c r="AA34" s="199"/>
      <c r="AB34" s="66"/>
      <c r="AC34" s="66"/>
      <c r="AD34" s="236" t="s">
        <v>52</v>
      </c>
      <c r="AE34" s="236" t="s">
        <v>52</v>
      </c>
      <c r="AF34" s="72" t="s">
        <v>52</v>
      </c>
      <c r="AG34" s="72" t="s">
        <v>52</v>
      </c>
      <c r="AH34" s="236" t="s">
        <v>53</v>
      </c>
    </row>
    <row r="35" spans="1:34" ht="13.5" thickBot="1">
      <c r="A35" s="258">
        <v>1</v>
      </c>
      <c r="B35" s="289" t="str">
        <f>DenStatus!C24</f>
        <v>Adventures in Coins</v>
      </c>
      <c r="C35" s="285">
        <v>5</v>
      </c>
      <c r="D35" s="285">
        <v>7</v>
      </c>
      <c r="E35" s="69">
        <v>1</v>
      </c>
      <c r="F35" s="69">
        <v>2</v>
      </c>
      <c r="G35" s="69">
        <v>3</v>
      </c>
      <c r="H35" s="69">
        <v>4</v>
      </c>
      <c r="I35" s="69">
        <v>5</v>
      </c>
      <c r="J35" s="69">
        <v>6</v>
      </c>
      <c r="K35" s="69">
        <v>7</v>
      </c>
      <c r="L35" s="180"/>
      <c r="M35" s="181"/>
      <c r="N35" s="181"/>
      <c r="O35" s="181"/>
      <c r="P35" s="181"/>
      <c r="Q35" s="181"/>
      <c r="R35" s="182"/>
      <c r="S35" s="258">
        <f>COUNTA(E36:R36)</f>
        <v>0</v>
      </c>
      <c r="T35" s="258">
        <f>IF(SUM(AD35:AG36)&gt;=AH35,1,0)</f>
        <v>0</v>
      </c>
      <c r="U35" s="277"/>
      <c r="V35" s="279"/>
      <c r="W35" s="66"/>
      <c r="X35" s="2"/>
      <c r="Y35" s="3"/>
      <c r="Z35" s="3"/>
      <c r="AA35" s="199"/>
      <c r="AB35" s="66"/>
      <c r="AC35" s="66"/>
      <c r="AD35" s="264">
        <f>IF(COUNTA(E36:H36)&gt;=4,1,0)</f>
        <v>0</v>
      </c>
      <c r="AE35" s="267">
        <f>IF(COUNTA(I36:K36)&gt;=1,1,0)</f>
        <v>0</v>
      </c>
      <c r="AF35" s="267"/>
      <c r="AG35" s="267"/>
      <c r="AH35" s="264">
        <v>2</v>
      </c>
    </row>
    <row r="36" spans="1:34" ht="13.5" thickBot="1">
      <c r="A36" s="276"/>
      <c r="B36" s="290"/>
      <c r="C36" s="257"/>
      <c r="D36" s="257"/>
      <c r="E36" s="208"/>
      <c r="F36" s="208"/>
      <c r="G36" s="208"/>
      <c r="H36" s="208"/>
      <c r="I36" s="208"/>
      <c r="J36" s="208"/>
      <c r="K36" s="208"/>
      <c r="L36" s="209"/>
      <c r="M36" s="210"/>
      <c r="N36" s="213"/>
      <c r="O36" s="213"/>
      <c r="P36" s="213"/>
      <c r="Q36" s="210"/>
      <c r="R36" s="211"/>
      <c r="S36" s="276"/>
      <c r="T36" s="276"/>
      <c r="U36" s="278"/>
      <c r="V36" s="280"/>
      <c r="W36" s="66"/>
      <c r="X36" s="2"/>
      <c r="Y36" s="3"/>
      <c r="Z36" s="3"/>
      <c r="AA36" s="199"/>
      <c r="AB36" s="66"/>
      <c r="AC36" s="66"/>
      <c r="AD36" s="263"/>
      <c r="AE36" s="263"/>
      <c r="AF36" s="263"/>
      <c r="AG36" s="263"/>
      <c r="AH36" s="263"/>
    </row>
    <row r="37" spans="1:34" ht="13.5" thickBot="1">
      <c r="A37" s="259">
        <f>A35+1</f>
        <v>2</v>
      </c>
      <c r="B37" s="287" t="str">
        <f>DenStatus!C25</f>
        <v>Air of the Wolf</v>
      </c>
      <c r="C37" s="260">
        <v>4</v>
      </c>
      <c r="D37" s="260">
        <v>9</v>
      </c>
      <c r="E37" s="204" t="s">
        <v>166</v>
      </c>
      <c r="F37" s="204" t="s">
        <v>167</v>
      </c>
      <c r="G37" s="204" t="s">
        <v>174</v>
      </c>
      <c r="H37" s="204" t="s">
        <v>175</v>
      </c>
      <c r="I37" s="204" t="s">
        <v>168</v>
      </c>
      <c r="J37" s="204" t="s">
        <v>169</v>
      </c>
      <c r="K37" s="204" t="s">
        <v>170</v>
      </c>
      <c r="L37" s="204" t="s">
        <v>171</v>
      </c>
      <c r="M37" s="204" t="s">
        <v>179</v>
      </c>
      <c r="N37" s="215"/>
      <c r="O37" s="216"/>
      <c r="P37" s="216"/>
      <c r="Q37" s="206"/>
      <c r="R37" s="207"/>
      <c r="S37" s="259">
        <f>COUNTA(E38:R38)</f>
        <v>0</v>
      </c>
      <c r="T37" s="259">
        <f>IF(SUM(AD37:AG38)&gt;=AH37,1,0)</f>
        <v>0</v>
      </c>
      <c r="U37" s="272"/>
      <c r="V37" s="272"/>
      <c r="W37" s="66"/>
      <c r="X37" s="2"/>
      <c r="Y37" s="3"/>
      <c r="Z37" s="3"/>
      <c r="AA37" s="199"/>
      <c r="AB37" s="66"/>
      <c r="AC37" s="66"/>
      <c r="AD37" s="265">
        <f>IF(COUNTA(E38:H38)&gt;=2,1,0)</f>
        <v>0</v>
      </c>
      <c r="AE37" s="262">
        <f>IF(COUNTA(I38:M38)&gt;=2,1,0)</f>
        <v>0</v>
      </c>
      <c r="AF37" s="262"/>
      <c r="AG37" s="262"/>
      <c r="AH37" s="265">
        <v>2</v>
      </c>
    </row>
    <row r="38" spans="1:34" ht="13.5" thickBot="1">
      <c r="A38" s="276"/>
      <c r="B38" s="288"/>
      <c r="C38" s="276"/>
      <c r="D38" s="276"/>
      <c r="E38" s="208"/>
      <c r="F38" s="208"/>
      <c r="G38" s="208"/>
      <c r="H38" s="208"/>
      <c r="I38" s="208"/>
      <c r="J38" s="208"/>
      <c r="K38" s="208"/>
      <c r="L38" s="208"/>
      <c r="M38" s="208"/>
      <c r="N38" s="209"/>
      <c r="O38" s="210"/>
      <c r="P38" s="210"/>
      <c r="Q38" s="210"/>
      <c r="R38" s="211"/>
      <c r="S38" s="276"/>
      <c r="T38" s="276"/>
      <c r="U38" s="273"/>
      <c r="V38" s="273"/>
      <c r="W38" s="66"/>
      <c r="X38" s="2"/>
      <c r="Y38" s="3"/>
      <c r="Z38" s="3"/>
      <c r="AA38" s="199"/>
      <c r="AB38" s="66"/>
      <c r="AC38" s="66"/>
      <c r="AD38" s="263"/>
      <c r="AE38" s="263"/>
      <c r="AF38" s="263"/>
      <c r="AG38" s="263"/>
      <c r="AH38" s="263"/>
    </row>
    <row r="39" spans="1:34" ht="13.5" thickBot="1">
      <c r="A39" s="259">
        <f>A37+1</f>
        <v>3</v>
      </c>
      <c r="B39" s="287" t="str">
        <f>DenStatus!C26</f>
        <v>Code of the Wolf</v>
      </c>
      <c r="C39" s="260">
        <v>5</v>
      </c>
      <c r="D39" s="260">
        <v>14</v>
      </c>
      <c r="E39" s="204" t="s">
        <v>166</v>
      </c>
      <c r="F39" s="204" t="s">
        <v>167</v>
      </c>
      <c r="G39" s="204" t="s">
        <v>174</v>
      </c>
      <c r="H39" s="204" t="s">
        <v>175</v>
      </c>
      <c r="I39" s="204" t="s">
        <v>176</v>
      </c>
      <c r="J39" s="204" t="s">
        <v>168</v>
      </c>
      <c r="K39" s="204" t="s">
        <v>169</v>
      </c>
      <c r="L39" s="204" t="s">
        <v>170</v>
      </c>
      <c r="M39" s="204" t="s">
        <v>162</v>
      </c>
      <c r="N39" s="204" t="s">
        <v>163</v>
      </c>
      <c r="O39" s="204" t="s">
        <v>177</v>
      </c>
      <c r="P39" s="204" t="s">
        <v>164</v>
      </c>
      <c r="Q39" s="204" t="s">
        <v>165</v>
      </c>
      <c r="R39" s="204" t="s">
        <v>178</v>
      </c>
      <c r="S39" s="259">
        <f>COUNTA(E40:R40)</f>
        <v>0</v>
      </c>
      <c r="T39" s="259">
        <f>IF(SUM(AD39:AG40)&gt;=AH39,1,0)</f>
        <v>0</v>
      </c>
      <c r="U39" s="272"/>
      <c r="V39" s="272"/>
      <c r="W39" s="66"/>
      <c r="X39" s="2"/>
      <c r="Y39" s="3"/>
      <c r="Z39" s="3"/>
      <c r="AA39" s="199"/>
      <c r="AB39" s="66"/>
      <c r="AC39" s="66"/>
      <c r="AD39" s="265">
        <f>IF(COUNTA(E40:I40)&gt;=2,1,0)</f>
        <v>0</v>
      </c>
      <c r="AE39" s="265">
        <f>IF(COUNTA(J40:L40)&gt;=1,1,0)</f>
        <v>0</v>
      </c>
      <c r="AF39" s="265">
        <f>IF(COUNTA(M40:O40)&gt;=1,1,0)</f>
        <v>0</v>
      </c>
      <c r="AG39" s="265">
        <f>IF(COUNTA(P40:R40)&gt;=1,1,0)</f>
        <v>0</v>
      </c>
      <c r="AH39" s="265">
        <v>4</v>
      </c>
    </row>
    <row r="40" spans="1:34" ht="13.5" thickBot="1">
      <c r="A40" s="276"/>
      <c r="B40" s="288"/>
      <c r="C40" s="276"/>
      <c r="D40" s="276"/>
      <c r="E40" s="208"/>
      <c r="F40" s="208"/>
      <c r="G40" s="208"/>
      <c r="H40" s="208"/>
      <c r="I40" s="208"/>
      <c r="J40" s="208"/>
      <c r="K40" s="208"/>
      <c r="L40" s="208"/>
      <c r="M40" s="208"/>
      <c r="N40" s="208"/>
      <c r="O40" s="208"/>
      <c r="P40" s="208"/>
      <c r="Q40" s="208"/>
      <c r="R40" s="208"/>
      <c r="S40" s="276"/>
      <c r="T40" s="276"/>
      <c r="U40" s="273"/>
      <c r="V40" s="273"/>
      <c r="W40" s="66"/>
      <c r="X40" s="2"/>
      <c r="Y40" s="3"/>
      <c r="Z40" s="3"/>
      <c r="AA40" s="199"/>
      <c r="AB40" s="66"/>
      <c r="AC40" s="66"/>
      <c r="AD40" s="263"/>
      <c r="AE40" s="263"/>
      <c r="AF40" s="263"/>
      <c r="AG40" s="263"/>
      <c r="AH40" s="263"/>
    </row>
    <row r="41" spans="1:34" ht="13.5" thickBot="1">
      <c r="A41" s="259">
        <f>A39+1</f>
        <v>4</v>
      </c>
      <c r="B41" s="287" t="str">
        <f>DenStatus!C27</f>
        <v>Collections &amp; Hobbies</v>
      </c>
      <c r="C41" s="260">
        <v>4</v>
      </c>
      <c r="D41" s="260">
        <v>6</v>
      </c>
      <c r="E41" s="204">
        <v>1</v>
      </c>
      <c r="F41" s="204">
        <v>2</v>
      </c>
      <c r="G41" s="204" t="s">
        <v>162</v>
      </c>
      <c r="H41" s="204" t="s">
        <v>163</v>
      </c>
      <c r="I41" s="204" t="s">
        <v>164</v>
      </c>
      <c r="J41" s="204" t="s">
        <v>165</v>
      </c>
      <c r="K41" s="205"/>
      <c r="L41" s="206"/>
      <c r="M41" s="206"/>
      <c r="N41" s="206"/>
      <c r="O41" s="206"/>
      <c r="P41" s="206"/>
      <c r="Q41" s="206"/>
      <c r="R41" s="207"/>
      <c r="S41" s="259">
        <f>COUNTA(E42:R42)</f>
        <v>0</v>
      </c>
      <c r="T41" s="259">
        <f>IF(SUM(AD41:AG42)&gt;=AH41,1,0)</f>
        <v>0</v>
      </c>
      <c r="U41" s="272"/>
      <c r="V41" s="272"/>
      <c r="W41" s="66"/>
      <c r="X41" s="2"/>
      <c r="Y41" s="3"/>
      <c r="Z41" s="3"/>
      <c r="AA41" s="199"/>
      <c r="AB41" s="66"/>
      <c r="AC41" s="66"/>
      <c r="AD41" s="265">
        <f>IF(COUNTA(E42:F42)&gt;=2,1,0)</f>
        <v>0</v>
      </c>
      <c r="AE41" s="262">
        <f>IF(COUNTA(G42:H42)&gt;=1,1,0)</f>
        <v>0</v>
      </c>
      <c r="AF41" s="262">
        <f>IF(COUNTA(I42:J42)&gt;=1,1,0)</f>
        <v>0</v>
      </c>
      <c r="AG41" s="262"/>
      <c r="AH41" s="265">
        <v>3</v>
      </c>
    </row>
    <row r="42" spans="1:34" ht="13.5" thickBot="1">
      <c r="A42" s="276"/>
      <c r="B42" s="288"/>
      <c r="C42" s="276"/>
      <c r="D42" s="276"/>
      <c r="E42" s="208"/>
      <c r="F42" s="208"/>
      <c r="G42" s="208"/>
      <c r="H42" s="208"/>
      <c r="I42" s="208"/>
      <c r="J42" s="208"/>
      <c r="K42" s="209"/>
      <c r="L42" s="210"/>
      <c r="M42" s="210"/>
      <c r="N42" s="210"/>
      <c r="O42" s="210"/>
      <c r="P42" s="210"/>
      <c r="Q42" s="210"/>
      <c r="R42" s="211"/>
      <c r="S42" s="276"/>
      <c r="T42" s="276"/>
      <c r="U42" s="273"/>
      <c r="V42" s="273"/>
      <c r="W42" s="66"/>
      <c r="X42" s="2"/>
      <c r="Y42" s="3"/>
      <c r="Z42" s="3"/>
      <c r="AA42" s="199"/>
      <c r="AB42" s="66"/>
      <c r="AC42" s="66"/>
      <c r="AD42" s="263"/>
      <c r="AE42" s="263"/>
      <c r="AF42" s="263"/>
      <c r="AG42" s="263"/>
      <c r="AH42" s="263"/>
    </row>
    <row r="43" spans="1:34" ht="13.5" thickBot="1">
      <c r="A43" s="259">
        <f>A41+1</f>
        <v>5</v>
      </c>
      <c r="B43" s="287" t="str">
        <f>DenStatus!C28</f>
        <v>Cubs Who Care</v>
      </c>
      <c r="C43" s="286" t="s">
        <v>210</v>
      </c>
      <c r="D43" s="260">
        <v>13</v>
      </c>
      <c r="E43" s="203">
        <v>1</v>
      </c>
      <c r="F43" s="204">
        <v>2</v>
      </c>
      <c r="G43" s="204">
        <v>3</v>
      </c>
      <c r="H43" s="204" t="s">
        <v>164</v>
      </c>
      <c r="I43" s="204" t="s">
        <v>165</v>
      </c>
      <c r="J43" s="204" t="s">
        <v>178</v>
      </c>
      <c r="K43" s="204" t="s">
        <v>207</v>
      </c>
      <c r="L43" s="204" t="s">
        <v>208</v>
      </c>
      <c r="M43" s="204" t="s">
        <v>209</v>
      </c>
      <c r="N43" s="204">
        <v>5</v>
      </c>
      <c r="O43" s="204">
        <v>6</v>
      </c>
      <c r="P43" s="204">
        <v>7</v>
      </c>
      <c r="Q43" s="204">
        <v>8</v>
      </c>
      <c r="R43" s="207"/>
      <c r="S43" s="259">
        <f>COUNTA(E44:R44)</f>
        <v>0</v>
      </c>
      <c r="T43" s="259">
        <f>IF(SUM(AD43:AG44)&gt;=AH43,1,0)</f>
        <v>0</v>
      </c>
      <c r="U43" s="272"/>
      <c r="V43" s="272"/>
      <c r="W43" s="66"/>
      <c r="X43" s="2"/>
      <c r="Y43" s="3"/>
      <c r="Z43" s="3"/>
      <c r="AA43" s="199"/>
      <c r="AB43" s="66"/>
      <c r="AC43" s="66"/>
      <c r="AD43" s="265">
        <f>COUNTA(E44:G44)</f>
        <v>0</v>
      </c>
      <c r="AE43" s="265">
        <f>IF(COUNTA(H44:M44)&gt;=3,1,0)</f>
        <v>0</v>
      </c>
      <c r="AF43" s="262">
        <f>COUNTA(N44:Q44)</f>
        <v>0</v>
      </c>
      <c r="AG43" s="262"/>
      <c r="AH43" s="265">
        <v>4</v>
      </c>
    </row>
    <row r="44" spans="1:34" ht="13.5" thickBot="1">
      <c r="A44" s="276"/>
      <c r="B44" s="288"/>
      <c r="C44" s="276"/>
      <c r="D44" s="276"/>
      <c r="E44" s="208"/>
      <c r="F44" s="208"/>
      <c r="G44" s="208"/>
      <c r="H44" s="208"/>
      <c r="I44" s="208"/>
      <c r="J44" s="208"/>
      <c r="K44" s="208"/>
      <c r="L44" s="208"/>
      <c r="M44" s="208"/>
      <c r="N44" s="208"/>
      <c r="O44" s="208"/>
      <c r="P44" s="208"/>
      <c r="Q44" s="208"/>
      <c r="R44" s="211"/>
      <c r="S44" s="276"/>
      <c r="T44" s="276"/>
      <c r="U44" s="273"/>
      <c r="V44" s="273"/>
      <c r="W44" s="66"/>
      <c r="X44" s="2"/>
      <c r="Y44" s="3"/>
      <c r="Z44" s="3"/>
      <c r="AA44" s="199"/>
      <c r="AB44" s="66"/>
      <c r="AC44" s="66"/>
      <c r="AD44" s="263"/>
      <c r="AE44" s="263"/>
      <c r="AF44" s="263"/>
      <c r="AG44" s="263"/>
      <c r="AH44" s="263"/>
    </row>
    <row r="45" spans="1:34" ht="13.5" thickBot="1">
      <c r="A45" s="259">
        <f>A43+1</f>
        <v>6</v>
      </c>
      <c r="B45" s="287" t="str">
        <f>DenStatus!C29</f>
        <v>Digging in the Past</v>
      </c>
      <c r="C45" s="260">
        <v>4</v>
      </c>
      <c r="D45" s="260">
        <v>5</v>
      </c>
      <c r="E45" s="204">
        <v>1</v>
      </c>
      <c r="F45" s="204">
        <v>2</v>
      </c>
      <c r="G45" s="204" t="s">
        <v>162</v>
      </c>
      <c r="H45" s="204" t="s">
        <v>163</v>
      </c>
      <c r="I45" s="204">
        <v>4</v>
      </c>
      <c r="J45" s="205"/>
      <c r="K45" s="206"/>
      <c r="L45" s="206"/>
      <c r="M45" s="206"/>
      <c r="N45" s="206"/>
      <c r="O45" s="206"/>
      <c r="P45" s="206"/>
      <c r="Q45" s="206"/>
      <c r="R45" s="207"/>
      <c r="S45" s="259">
        <f>COUNTA(E46:R46)</f>
        <v>0</v>
      </c>
      <c r="T45" s="259">
        <f>IF(SUM(AD45:AG46)&gt;=AH45,1,0)</f>
        <v>0</v>
      </c>
      <c r="U45" s="274"/>
      <c r="V45" s="274"/>
      <c r="W45" s="66"/>
      <c r="X45" s="2"/>
      <c r="Y45" s="3"/>
      <c r="Z45" s="3"/>
      <c r="AA45" s="199"/>
      <c r="AB45" s="66"/>
      <c r="AC45" s="66"/>
      <c r="AD45" s="265">
        <f>IF(COUNTA(E46:F46)&gt;=2,1,0)</f>
        <v>0</v>
      </c>
      <c r="AE45" s="262">
        <f>IF(COUNTA(G46:H46)&gt;=1,1,0)</f>
        <v>0</v>
      </c>
      <c r="AF45" s="266">
        <f>IF(COUNTA(I46)&gt;=1,1,0)</f>
        <v>0</v>
      </c>
      <c r="AG45" s="262"/>
      <c r="AH45" s="265">
        <v>3</v>
      </c>
    </row>
    <row r="46" spans="1:34" ht="13.5" thickBot="1">
      <c r="A46" s="276"/>
      <c r="B46" s="288"/>
      <c r="C46" s="276"/>
      <c r="D46" s="276"/>
      <c r="E46" s="208"/>
      <c r="F46" s="208"/>
      <c r="G46" s="208"/>
      <c r="H46" s="208"/>
      <c r="I46" s="208"/>
      <c r="J46" s="209"/>
      <c r="K46" s="210"/>
      <c r="L46" s="210"/>
      <c r="M46" s="210"/>
      <c r="N46" s="210"/>
      <c r="O46" s="210"/>
      <c r="P46" s="210"/>
      <c r="Q46" s="210"/>
      <c r="R46" s="211"/>
      <c r="S46" s="276"/>
      <c r="T46" s="276"/>
      <c r="U46" s="273"/>
      <c r="V46" s="273"/>
      <c r="W46" s="66"/>
      <c r="X46" s="2"/>
      <c r="Y46" s="3"/>
      <c r="Z46" s="3"/>
      <c r="AA46" s="199"/>
      <c r="AB46" s="66"/>
      <c r="AC46" s="66"/>
      <c r="AD46" s="263"/>
      <c r="AE46" s="263"/>
      <c r="AF46" s="263"/>
      <c r="AG46" s="263"/>
      <c r="AH46" s="263"/>
    </row>
    <row r="47" spans="1:34" ht="13.5" thickBot="1">
      <c r="A47" s="259">
        <f>A45+1</f>
        <v>7</v>
      </c>
      <c r="B47" s="287" t="str">
        <f>DenStatus!C30</f>
        <v>Finding Your Way</v>
      </c>
      <c r="C47" s="260">
        <v>6</v>
      </c>
      <c r="D47" s="260">
        <v>6</v>
      </c>
      <c r="E47" s="204" t="s">
        <v>166</v>
      </c>
      <c r="F47" s="204" t="s">
        <v>167</v>
      </c>
      <c r="G47" s="204" t="s">
        <v>168</v>
      </c>
      <c r="H47" s="204" t="s">
        <v>169</v>
      </c>
      <c r="I47" s="204">
        <v>3</v>
      </c>
      <c r="J47" s="203">
        <v>4</v>
      </c>
      <c r="K47" s="205"/>
      <c r="L47" s="206"/>
      <c r="M47" s="206"/>
      <c r="N47" s="206"/>
      <c r="O47" s="206"/>
      <c r="P47" s="206"/>
      <c r="Q47" s="206"/>
      <c r="R47" s="207"/>
      <c r="S47" s="259">
        <f>COUNTA(E48:R48)</f>
        <v>0</v>
      </c>
      <c r="T47" s="259">
        <f>IF(SUM(AD47:AG48)&gt;=AH47,1,0)</f>
        <v>0</v>
      </c>
      <c r="U47" s="272"/>
      <c r="V47" s="272"/>
      <c r="W47" s="66"/>
      <c r="X47" s="2"/>
      <c r="Y47" s="3"/>
      <c r="Z47" s="3"/>
      <c r="AA47" s="199"/>
      <c r="AB47" s="66"/>
      <c r="AC47" s="66"/>
      <c r="AD47" s="265">
        <f>IF(COUNTA(E48:J48)&gt;=6,1,0)</f>
        <v>0</v>
      </c>
      <c r="AE47" s="262"/>
      <c r="AF47" s="262"/>
      <c r="AG47" s="262"/>
      <c r="AH47" s="265">
        <v>1</v>
      </c>
    </row>
    <row r="48" spans="1:34" ht="13.5" thickBot="1">
      <c r="A48" s="276"/>
      <c r="B48" s="288"/>
      <c r="C48" s="276"/>
      <c r="D48" s="276"/>
      <c r="E48" s="208"/>
      <c r="F48" s="208"/>
      <c r="G48" s="208"/>
      <c r="H48" s="208"/>
      <c r="I48" s="208"/>
      <c r="J48" s="208"/>
      <c r="K48" s="209"/>
      <c r="L48" s="210"/>
      <c r="M48" s="210"/>
      <c r="N48" s="210"/>
      <c r="O48" s="210"/>
      <c r="P48" s="210"/>
      <c r="Q48" s="210"/>
      <c r="R48" s="211"/>
      <c r="S48" s="276"/>
      <c r="T48" s="276"/>
      <c r="U48" s="273"/>
      <c r="V48" s="273"/>
      <c r="W48" s="66"/>
      <c r="X48" s="2"/>
      <c r="Y48" s="3"/>
      <c r="Z48" s="3"/>
      <c r="AA48" s="199"/>
      <c r="AB48" s="66"/>
      <c r="AC48" s="66"/>
      <c r="AD48" s="263"/>
      <c r="AE48" s="263"/>
      <c r="AF48" s="263"/>
      <c r="AG48" s="263"/>
      <c r="AH48" s="263"/>
    </row>
    <row r="49" spans="1:34" ht="13.5" thickBot="1">
      <c r="A49" s="259">
        <f>A47+1</f>
        <v>8</v>
      </c>
      <c r="B49" s="287" t="str">
        <f>DenStatus!C31</f>
        <v>Germs Alive!</v>
      </c>
      <c r="C49" s="260">
        <v>5</v>
      </c>
      <c r="D49" s="260">
        <v>6</v>
      </c>
      <c r="E49" s="203">
        <v>1</v>
      </c>
      <c r="F49" s="203">
        <v>2</v>
      </c>
      <c r="G49" s="203">
        <v>3</v>
      </c>
      <c r="H49" s="203">
        <v>4</v>
      </c>
      <c r="I49" s="203">
        <v>5</v>
      </c>
      <c r="J49" s="203">
        <v>6</v>
      </c>
      <c r="K49" s="205"/>
      <c r="L49" s="206"/>
      <c r="M49" s="206"/>
      <c r="N49" s="206"/>
      <c r="O49" s="206"/>
      <c r="P49" s="206"/>
      <c r="Q49" s="206"/>
      <c r="R49" s="207"/>
      <c r="S49" s="259">
        <f>COUNTA(E50:R50)</f>
        <v>0</v>
      </c>
      <c r="T49" s="259">
        <f>IF(SUM(AD49:AG50)&gt;=AH49,1,0)</f>
        <v>0</v>
      </c>
      <c r="U49" s="272"/>
      <c r="V49" s="272"/>
      <c r="W49" s="66"/>
      <c r="X49" s="2"/>
      <c r="Y49" s="3"/>
      <c r="Z49" s="3"/>
      <c r="AA49" s="199"/>
      <c r="AB49" s="66"/>
      <c r="AC49" s="66"/>
      <c r="AD49" s="265">
        <f>IF(COUNTA(E50:J50)&gt;=5,1,0)</f>
        <v>0</v>
      </c>
      <c r="AE49" s="262"/>
      <c r="AF49" s="262"/>
      <c r="AG49" s="262"/>
      <c r="AH49" s="265">
        <v>1</v>
      </c>
    </row>
    <row r="50" spans="1:34" ht="13.5" thickBot="1">
      <c r="A50" s="276"/>
      <c r="B50" s="288"/>
      <c r="C50" s="276"/>
      <c r="D50" s="276"/>
      <c r="E50" s="208"/>
      <c r="F50" s="208"/>
      <c r="G50" s="208"/>
      <c r="H50" s="208"/>
      <c r="I50" s="208"/>
      <c r="J50" s="208"/>
      <c r="K50" s="209"/>
      <c r="L50" s="210"/>
      <c r="M50" s="210"/>
      <c r="N50" s="210"/>
      <c r="O50" s="210"/>
      <c r="P50" s="210"/>
      <c r="Q50" s="210"/>
      <c r="R50" s="211"/>
      <c r="S50" s="276"/>
      <c r="T50" s="276"/>
      <c r="U50" s="273"/>
      <c r="V50" s="273"/>
      <c r="W50" s="66"/>
      <c r="X50" s="2"/>
      <c r="Y50" s="3"/>
      <c r="Z50" s="3"/>
      <c r="AA50" s="199"/>
      <c r="AB50" s="66"/>
      <c r="AC50" s="66"/>
      <c r="AD50" s="263"/>
      <c r="AE50" s="263"/>
      <c r="AF50" s="263"/>
      <c r="AG50" s="263"/>
      <c r="AH50" s="263"/>
    </row>
    <row r="51" spans="1:34" ht="13.5" thickBot="1">
      <c r="A51" s="259">
        <f>A49+1</f>
        <v>9</v>
      </c>
      <c r="B51" s="287" t="str">
        <f>DenStatus!C32</f>
        <v>Grow Something</v>
      </c>
      <c r="C51" s="260">
        <v>4</v>
      </c>
      <c r="D51" s="260">
        <v>6</v>
      </c>
      <c r="E51" s="203">
        <v>1</v>
      </c>
      <c r="F51" s="203">
        <v>2</v>
      </c>
      <c r="G51" s="203">
        <v>3</v>
      </c>
      <c r="H51" s="204" t="s">
        <v>164</v>
      </c>
      <c r="I51" s="204" t="s">
        <v>165</v>
      </c>
      <c r="J51" s="204" t="s">
        <v>178</v>
      </c>
      <c r="K51" s="205"/>
      <c r="L51" s="206"/>
      <c r="M51" s="206"/>
      <c r="N51" s="206"/>
      <c r="O51" s="206"/>
      <c r="P51" s="206"/>
      <c r="Q51" s="206"/>
      <c r="R51" s="207"/>
      <c r="S51" s="259">
        <f>COUNTA(E52:R52)</f>
        <v>0</v>
      </c>
      <c r="T51" s="259">
        <f>IF(SUM(AD51:AG52)&gt;=AH51,1,0)</f>
        <v>0</v>
      </c>
      <c r="U51" s="272"/>
      <c r="V51" s="272"/>
      <c r="W51" s="66"/>
      <c r="X51" s="2"/>
      <c r="Y51" s="3"/>
      <c r="Z51" s="3"/>
      <c r="AA51" s="199"/>
      <c r="AB51" s="66"/>
      <c r="AC51" s="66"/>
      <c r="AD51" s="265">
        <f>IF(COUNTA(E52:G52)&gt;=3,1,0)</f>
        <v>0</v>
      </c>
      <c r="AE51" s="275">
        <f>IF(COUNTA(H52:J52)&gt;=1,1,0)</f>
        <v>0</v>
      </c>
      <c r="AF51" s="262"/>
      <c r="AG51" s="262"/>
      <c r="AH51" s="265">
        <v>2</v>
      </c>
    </row>
    <row r="52" spans="1:34" ht="13.5" thickBot="1">
      <c r="A52" s="276"/>
      <c r="B52" s="288"/>
      <c r="C52" s="276"/>
      <c r="D52" s="276"/>
      <c r="E52" s="208"/>
      <c r="F52" s="208"/>
      <c r="G52" s="208"/>
      <c r="H52" s="208"/>
      <c r="I52" s="208"/>
      <c r="J52" s="208"/>
      <c r="K52" s="209"/>
      <c r="L52" s="210"/>
      <c r="M52" s="210"/>
      <c r="N52" s="210"/>
      <c r="O52" s="210"/>
      <c r="P52" s="210"/>
      <c r="Q52" s="210"/>
      <c r="R52" s="211"/>
      <c r="S52" s="276"/>
      <c r="T52" s="276"/>
      <c r="U52" s="273"/>
      <c r="V52" s="273"/>
      <c r="W52" s="66"/>
      <c r="X52" s="2"/>
      <c r="Y52" s="3"/>
      <c r="Z52" s="3"/>
      <c r="AA52" s="199"/>
      <c r="AB52" s="66"/>
      <c r="AC52" s="66"/>
      <c r="AD52" s="263"/>
      <c r="AE52" s="263"/>
      <c r="AF52" s="263"/>
      <c r="AG52" s="263"/>
      <c r="AH52" s="263"/>
    </row>
    <row r="53" spans="1:34" ht="13.5" thickBot="1">
      <c r="A53" s="259">
        <f>A51+1</f>
        <v>10</v>
      </c>
      <c r="B53" s="287" t="str">
        <f>DenStatus!C33</f>
        <v>Hometown Heroes</v>
      </c>
      <c r="C53" s="260">
        <v>4</v>
      </c>
      <c r="D53" s="260">
        <v>6</v>
      </c>
      <c r="E53" s="203">
        <v>1</v>
      </c>
      <c r="F53" s="203">
        <v>2</v>
      </c>
      <c r="G53" s="203">
        <v>3</v>
      </c>
      <c r="H53" s="204" t="s">
        <v>164</v>
      </c>
      <c r="I53" s="204" t="s">
        <v>165</v>
      </c>
      <c r="J53" s="204" t="s">
        <v>178</v>
      </c>
      <c r="K53" s="205"/>
      <c r="L53" s="206"/>
      <c r="M53" s="206"/>
      <c r="N53" s="206"/>
      <c r="O53" s="206"/>
      <c r="P53" s="206"/>
      <c r="Q53" s="206"/>
      <c r="R53" s="207"/>
      <c r="S53" s="259">
        <f>COUNTA(E54:R54)</f>
        <v>0</v>
      </c>
      <c r="T53" s="259">
        <f>IF(SUM(AD53:AG54)&gt;=AH53,1,0)</f>
        <v>0</v>
      </c>
      <c r="U53" s="272"/>
      <c r="V53" s="272"/>
      <c r="W53" s="66"/>
      <c r="X53" s="2"/>
      <c r="Y53" s="3"/>
      <c r="Z53" s="3"/>
      <c r="AA53" s="199"/>
      <c r="AB53" s="66"/>
      <c r="AC53" s="66"/>
      <c r="AD53" s="265">
        <f>IF(COUNTA(E54:G54)&gt;=3,1,0)</f>
        <v>0</v>
      </c>
      <c r="AE53" s="266">
        <f>IF(COUNTA(H54:J54)&gt;=1,1,0)</f>
        <v>0</v>
      </c>
      <c r="AF53" s="262"/>
      <c r="AG53" s="262"/>
      <c r="AH53" s="265">
        <v>2</v>
      </c>
    </row>
    <row r="54" spans="1:34" ht="13.5" thickBot="1">
      <c r="A54" s="276"/>
      <c r="B54" s="288"/>
      <c r="C54" s="276"/>
      <c r="D54" s="276"/>
      <c r="E54" s="208"/>
      <c r="F54" s="208"/>
      <c r="G54" s="208"/>
      <c r="H54" s="208"/>
      <c r="I54" s="208"/>
      <c r="J54" s="208"/>
      <c r="K54" s="209"/>
      <c r="L54" s="210"/>
      <c r="M54" s="210"/>
      <c r="N54" s="210"/>
      <c r="O54" s="210"/>
      <c r="P54" s="210"/>
      <c r="Q54" s="210"/>
      <c r="R54" s="211"/>
      <c r="S54" s="276"/>
      <c r="T54" s="276"/>
      <c r="U54" s="273"/>
      <c r="V54" s="273"/>
      <c r="W54" s="66"/>
      <c r="X54" s="2"/>
      <c r="Y54" s="3"/>
      <c r="Z54" s="3"/>
      <c r="AA54" s="199"/>
      <c r="AB54" s="66"/>
      <c r="AC54" s="66"/>
      <c r="AD54" s="263"/>
      <c r="AE54" s="263"/>
      <c r="AF54" s="263"/>
      <c r="AG54" s="263"/>
      <c r="AH54" s="263"/>
    </row>
    <row r="55" spans="1:34" ht="13.5" thickBot="1">
      <c r="A55" s="259">
        <v>11</v>
      </c>
      <c r="B55" s="287" t="str">
        <f>DenStatus!C34</f>
        <v>Motor Away</v>
      </c>
      <c r="C55" s="260">
        <v>4</v>
      </c>
      <c r="D55" s="260">
        <v>4</v>
      </c>
      <c r="E55" s="204" t="s">
        <v>166</v>
      </c>
      <c r="F55" s="204" t="s">
        <v>167</v>
      </c>
      <c r="G55" s="203">
        <v>2</v>
      </c>
      <c r="H55" s="203">
        <v>3</v>
      </c>
      <c r="I55" s="205"/>
      <c r="J55" s="206"/>
      <c r="K55" s="206"/>
      <c r="L55" s="206"/>
      <c r="M55" s="206"/>
      <c r="N55" s="206"/>
      <c r="O55" s="206"/>
      <c r="P55" s="206"/>
      <c r="Q55" s="206"/>
      <c r="R55" s="207"/>
      <c r="S55" s="259">
        <f>COUNTA(E56:R56)</f>
        <v>0</v>
      </c>
      <c r="T55" s="259">
        <f>IF(SUM(AD55:AG56)&gt;=AH55,1,0)</f>
        <v>0</v>
      </c>
      <c r="U55" s="272"/>
      <c r="V55" s="272"/>
      <c r="W55" s="66"/>
      <c r="X55" s="2"/>
      <c r="Y55" s="3"/>
      <c r="Z55" s="3"/>
      <c r="AA55" s="199"/>
      <c r="AB55" s="66"/>
      <c r="AC55" s="66"/>
      <c r="AD55" s="265">
        <f>IF(COUNTA(E56:H56)&gt;=4,1,0)</f>
        <v>0</v>
      </c>
      <c r="AE55" s="262"/>
      <c r="AF55" s="262"/>
      <c r="AG55" s="262"/>
      <c r="AH55" s="265">
        <v>1</v>
      </c>
    </row>
    <row r="56" spans="1:34" ht="13.5" thickBot="1">
      <c r="A56" s="276"/>
      <c r="B56" s="288"/>
      <c r="C56" s="276"/>
      <c r="D56" s="276"/>
      <c r="E56" s="208"/>
      <c r="F56" s="208"/>
      <c r="G56" s="208"/>
      <c r="H56" s="208"/>
      <c r="I56" s="209"/>
      <c r="J56" s="210"/>
      <c r="K56" s="210"/>
      <c r="L56" s="210"/>
      <c r="M56" s="210"/>
      <c r="N56" s="210"/>
      <c r="O56" s="210"/>
      <c r="P56" s="210"/>
      <c r="Q56" s="210"/>
      <c r="R56" s="211"/>
      <c r="S56" s="276"/>
      <c r="T56" s="276"/>
      <c r="U56" s="273"/>
      <c r="V56" s="273"/>
      <c r="W56" s="66"/>
      <c r="X56" s="2"/>
      <c r="Y56" s="3"/>
      <c r="Z56" s="3"/>
      <c r="AA56" s="199"/>
      <c r="AB56" s="66"/>
      <c r="AC56" s="66"/>
      <c r="AD56" s="263"/>
      <c r="AE56" s="263"/>
      <c r="AF56" s="263"/>
      <c r="AG56" s="263"/>
      <c r="AH56" s="263"/>
    </row>
    <row r="57" spans="1:34" ht="13.5" thickBot="1">
      <c r="A57" s="259">
        <v>12</v>
      </c>
      <c r="B57" s="287" t="str">
        <f>DenStatus!C35</f>
        <v>Paws of Skill</v>
      </c>
      <c r="C57" s="260">
        <v>4</v>
      </c>
      <c r="D57" s="260">
        <v>7</v>
      </c>
      <c r="E57" s="203">
        <v>1</v>
      </c>
      <c r="F57" s="203">
        <v>2</v>
      </c>
      <c r="G57" s="203">
        <v>3</v>
      </c>
      <c r="H57" s="203">
        <v>4</v>
      </c>
      <c r="I57" s="203">
        <v>5</v>
      </c>
      <c r="J57" s="203">
        <v>6</v>
      </c>
      <c r="K57" s="203">
        <v>7</v>
      </c>
      <c r="L57" s="205"/>
      <c r="M57" s="206"/>
      <c r="N57" s="206"/>
      <c r="O57" s="206"/>
      <c r="P57" s="206"/>
      <c r="Q57" s="206"/>
      <c r="R57" s="207"/>
      <c r="S57" s="259">
        <f>COUNTA(E58:R58)</f>
        <v>0</v>
      </c>
      <c r="T57" s="259">
        <f>IF(SUM(AD57:AG58)&gt;=AH57,1,0)</f>
        <v>0</v>
      </c>
      <c r="U57" s="272"/>
      <c r="V57" s="272"/>
      <c r="W57" s="66"/>
      <c r="X57" s="2"/>
      <c r="Y57" s="3"/>
      <c r="Z57" s="3"/>
      <c r="AA57" s="199"/>
      <c r="AB57" s="66"/>
      <c r="AC57" s="66"/>
      <c r="AD57" s="265">
        <f>IF(COUNTA(E58:H58)&gt;=4,1,0)</f>
        <v>0</v>
      </c>
      <c r="AE57" s="262"/>
      <c r="AF57" s="262"/>
      <c r="AG57" s="262"/>
      <c r="AH57" s="265">
        <v>1</v>
      </c>
    </row>
    <row r="58" spans="1:34" ht="13.5" thickBot="1">
      <c r="A58" s="276"/>
      <c r="B58" s="288"/>
      <c r="C58" s="276"/>
      <c r="D58" s="276"/>
      <c r="E58" s="208"/>
      <c r="F58" s="208"/>
      <c r="G58" s="208"/>
      <c r="H58" s="208"/>
      <c r="I58" s="208"/>
      <c r="J58" s="208"/>
      <c r="K58" s="208"/>
      <c r="L58" s="209"/>
      <c r="M58" s="210"/>
      <c r="N58" s="210"/>
      <c r="O58" s="210"/>
      <c r="P58" s="210"/>
      <c r="Q58" s="210"/>
      <c r="R58" s="211"/>
      <c r="S58" s="276"/>
      <c r="T58" s="276"/>
      <c r="U58" s="273"/>
      <c r="V58" s="273"/>
      <c r="W58" s="66"/>
      <c r="X58" s="2"/>
      <c r="Y58" s="3"/>
      <c r="Z58" s="3"/>
      <c r="AA58" s="199"/>
      <c r="AB58" s="66"/>
      <c r="AC58" s="66"/>
      <c r="AD58" s="263"/>
      <c r="AE58" s="263"/>
      <c r="AF58" s="263"/>
      <c r="AG58" s="263"/>
      <c r="AH58" s="263"/>
    </row>
    <row r="59" spans="1:34" ht="13.5" thickBot="1">
      <c r="A59" s="268">
        <v>13</v>
      </c>
      <c r="B59" s="283" t="str">
        <f>DenStatus!C36</f>
        <v>Spirit of the Water</v>
      </c>
      <c r="C59" s="281">
        <v>5</v>
      </c>
      <c r="D59" s="281">
        <v>5</v>
      </c>
      <c r="E59" s="197">
        <v>1</v>
      </c>
      <c r="F59" s="197">
        <v>2</v>
      </c>
      <c r="G59" s="197">
        <v>3</v>
      </c>
      <c r="H59" s="197">
        <v>4</v>
      </c>
      <c r="I59" s="197">
        <v>5</v>
      </c>
      <c r="J59" s="205"/>
      <c r="K59" s="78"/>
      <c r="L59" s="78"/>
      <c r="M59" s="78"/>
      <c r="N59" s="78"/>
      <c r="O59" s="78"/>
      <c r="P59" s="78"/>
      <c r="Q59" s="78"/>
      <c r="R59" s="202"/>
      <c r="S59" s="268">
        <f>COUNTA(E60:R60)</f>
        <v>0</v>
      </c>
      <c r="T59" s="268">
        <f>IF(SUM(AD59:AG60)&gt;=AH59,1,0)</f>
        <v>0</v>
      </c>
      <c r="U59" s="270"/>
      <c r="V59" s="270"/>
      <c r="W59" s="66"/>
      <c r="X59" s="2"/>
      <c r="Y59" s="3"/>
      <c r="Z59" s="3"/>
      <c r="AA59" s="199"/>
      <c r="AB59" s="66"/>
      <c r="AC59" s="66"/>
      <c r="AD59" s="265">
        <f>IF(COUNTA(E60:I60)&gt;=5,1,0)</f>
        <v>0</v>
      </c>
      <c r="AE59" s="262"/>
      <c r="AF59" s="262"/>
      <c r="AG59" s="262"/>
      <c r="AH59" s="265">
        <v>1</v>
      </c>
    </row>
    <row r="60" spans="1:34" ht="13.5" thickBot="1">
      <c r="A60" s="282"/>
      <c r="B60" s="284"/>
      <c r="C60" s="282"/>
      <c r="D60" s="269"/>
      <c r="E60" s="8"/>
      <c r="F60" s="8"/>
      <c r="G60" s="8"/>
      <c r="H60" s="8"/>
      <c r="I60" s="8"/>
      <c r="J60" s="183"/>
      <c r="K60" s="184"/>
      <c r="L60" s="184"/>
      <c r="M60" s="184"/>
      <c r="N60" s="184"/>
      <c r="O60" s="184"/>
      <c r="P60" s="184"/>
      <c r="Q60" s="184"/>
      <c r="R60" s="198"/>
      <c r="S60" s="269"/>
      <c r="T60" s="269"/>
      <c r="U60" s="271"/>
      <c r="V60" s="271"/>
      <c r="W60" s="66"/>
      <c r="X60" s="2"/>
      <c r="Y60" s="3"/>
      <c r="Z60" s="3"/>
      <c r="AA60" s="199"/>
      <c r="AB60" s="66"/>
      <c r="AC60" s="66"/>
      <c r="AD60" s="263"/>
      <c r="AE60" s="263"/>
      <c r="AF60" s="263"/>
      <c r="AG60" s="263"/>
      <c r="AH60" s="263"/>
    </row>
    <row r="61" spans="1:34" ht="13.5" thickTop="1">
      <c r="A61" s="66"/>
      <c r="B61" s="72" t="s">
        <v>91</v>
      </c>
      <c r="C61" s="73">
        <f>IF(SUM(T35:T60)&gt;=1,"X",0)</f>
        <v>0</v>
      </c>
      <c r="D61" s="227" t="s">
        <v>212</v>
      </c>
      <c r="E61" s="76"/>
      <c r="F61" s="76"/>
      <c r="G61" s="76"/>
      <c r="H61" s="76"/>
      <c r="I61" s="76"/>
      <c r="J61" s="76"/>
      <c r="K61" s="76"/>
      <c r="L61" s="76"/>
      <c r="M61" s="76"/>
      <c r="N61" s="76"/>
      <c r="O61" s="76"/>
      <c r="P61" s="76"/>
      <c r="Q61" s="76"/>
      <c r="R61" s="66"/>
      <c r="S61" s="66"/>
      <c r="T61" s="66"/>
      <c r="U61" s="200"/>
      <c r="V61" s="66"/>
      <c r="W61" s="66"/>
      <c r="X61" s="6"/>
      <c r="Y61" s="3"/>
      <c r="Z61" s="3"/>
      <c r="AA61" s="199"/>
      <c r="AB61" s="66"/>
      <c r="AC61" s="66"/>
      <c r="AD61" s="66"/>
      <c r="AE61" s="66"/>
      <c r="AF61" s="66"/>
      <c r="AG61" s="66"/>
      <c r="AH61" s="66"/>
    </row>
    <row r="62" spans="1:34">
      <c r="A62" s="66"/>
      <c r="B62" s="77"/>
      <c r="C62" s="78"/>
      <c r="D62" s="76"/>
      <c r="E62" s="76"/>
      <c r="F62" s="76"/>
      <c r="G62" s="76"/>
      <c r="H62" s="76"/>
      <c r="I62" s="76"/>
      <c r="J62" s="76"/>
      <c r="K62" s="76"/>
      <c r="L62" s="76"/>
      <c r="M62" s="76"/>
      <c r="N62" s="76"/>
      <c r="O62" s="76"/>
      <c r="P62" s="76"/>
      <c r="Q62" s="76"/>
      <c r="R62" s="66"/>
      <c r="S62" s="66"/>
      <c r="T62" s="66"/>
      <c r="U62" s="66"/>
      <c r="V62" s="66"/>
      <c r="W62" s="66"/>
      <c r="X62" s="2"/>
      <c r="Y62" s="3"/>
      <c r="Z62" s="3"/>
      <c r="AA62" s="199"/>
      <c r="AB62" s="66"/>
      <c r="AC62" s="66"/>
      <c r="AD62" s="237" t="s">
        <v>100</v>
      </c>
      <c r="AE62" s="232"/>
      <c r="AF62" s="232"/>
      <c r="AG62" s="232"/>
      <c r="AH62" s="218"/>
    </row>
    <row r="63" spans="1:34">
      <c r="A63" s="67" t="s">
        <v>107</v>
      </c>
      <c r="B63" s="66"/>
      <c r="C63" s="66"/>
      <c r="D63" s="66"/>
      <c r="E63" s="66"/>
      <c r="F63" s="66"/>
      <c r="G63" s="66"/>
      <c r="H63" s="66"/>
      <c r="I63" s="66"/>
      <c r="J63" s="66"/>
      <c r="K63" s="66"/>
      <c r="L63" s="66"/>
      <c r="M63" s="66"/>
      <c r="N63" s="66"/>
      <c r="O63" s="66"/>
      <c r="P63" s="66"/>
      <c r="Q63" s="66"/>
      <c r="R63" s="66"/>
      <c r="S63" s="66"/>
      <c r="T63" s="66"/>
      <c r="U63" s="66"/>
      <c r="V63" s="66"/>
      <c r="W63" s="66"/>
      <c r="X63" s="2"/>
      <c r="Y63" s="3"/>
      <c r="Z63" s="3"/>
      <c r="AA63" s="199"/>
      <c r="AB63" s="66"/>
      <c r="AC63" s="66"/>
      <c r="AD63" s="233" t="s">
        <v>27</v>
      </c>
      <c r="AE63" s="234"/>
      <c r="AF63" s="234"/>
      <c r="AG63" s="234"/>
      <c r="AH63" s="235"/>
    </row>
    <row r="64" spans="1:34">
      <c r="A64" s="68" t="s">
        <v>6</v>
      </c>
      <c r="B64" s="68"/>
      <c r="C64" s="68" t="s">
        <v>8</v>
      </c>
      <c r="D64" s="68"/>
      <c r="E64" s="195" t="s">
        <v>34</v>
      </c>
      <c r="F64" s="85"/>
      <c r="G64" s="85"/>
      <c r="H64" s="85"/>
      <c r="I64" s="85"/>
      <c r="J64" s="85"/>
      <c r="K64" s="85"/>
      <c r="L64" s="85"/>
      <c r="M64" s="85"/>
      <c r="N64" s="85"/>
      <c r="O64" s="85"/>
      <c r="P64" s="85"/>
      <c r="Q64" s="85"/>
      <c r="R64" s="86"/>
      <c r="S64" s="291" t="s">
        <v>5</v>
      </c>
      <c r="T64" s="292"/>
      <c r="U64" s="292"/>
      <c r="V64" s="293"/>
      <c r="W64" s="66"/>
      <c r="X64" s="2"/>
      <c r="Y64" s="3"/>
      <c r="Z64" s="3"/>
      <c r="AA64" s="199"/>
      <c r="AB64" s="66"/>
      <c r="AC64" s="66"/>
      <c r="AD64" s="91" t="s">
        <v>35</v>
      </c>
      <c r="AE64" s="91" t="s">
        <v>51</v>
      </c>
      <c r="AF64" s="112" t="s">
        <v>180</v>
      </c>
      <c r="AG64" s="112" t="s">
        <v>183</v>
      </c>
      <c r="AH64" s="91" t="s">
        <v>1</v>
      </c>
    </row>
    <row r="65" spans="1:34">
      <c r="A65" s="69" t="s">
        <v>46</v>
      </c>
      <c r="B65" s="68" t="s">
        <v>43</v>
      </c>
      <c r="C65" s="69" t="s">
        <v>49</v>
      </c>
      <c r="D65" s="70" t="s">
        <v>17</v>
      </c>
      <c r="E65" s="87">
        <v>1</v>
      </c>
      <c r="F65" s="191"/>
      <c r="G65" s="179"/>
      <c r="H65" s="179"/>
      <c r="I65" s="179"/>
      <c r="J65" s="179"/>
      <c r="K65" s="179"/>
      <c r="L65" s="179"/>
      <c r="M65" s="179"/>
      <c r="N65" s="179"/>
      <c r="O65" s="179"/>
      <c r="P65" s="179"/>
      <c r="Q65" s="179"/>
      <c r="R65" s="88"/>
      <c r="S65" s="69" t="s">
        <v>2</v>
      </c>
      <c r="T65" s="69" t="s">
        <v>32</v>
      </c>
      <c r="U65" s="69" t="s">
        <v>25</v>
      </c>
      <c r="V65" s="59" t="s">
        <v>104</v>
      </c>
      <c r="W65" s="66"/>
      <c r="X65" s="6"/>
      <c r="Y65" s="3"/>
      <c r="Z65" s="3"/>
      <c r="AA65" s="199"/>
      <c r="AB65" s="66"/>
      <c r="AC65" s="66"/>
      <c r="AD65" s="236" t="s">
        <v>52</v>
      </c>
      <c r="AE65" s="236" t="s">
        <v>52</v>
      </c>
      <c r="AF65" s="72" t="s">
        <v>52</v>
      </c>
      <c r="AG65" s="72" t="s">
        <v>52</v>
      </c>
      <c r="AH65" s="236" t="s">
        <v>53</v>
      </c>
    </row>
    <row r="66" spans="1:34">
      <c r="A66" s="69">
        <v>1</v>
      </c>
      <c r="B66" s="68" t="str">
        <f>DenStatus!C40</f>
        <v>Child Protection</v>
      </c>
      <c r="C66" s="69">
        <v>1</v>
      </c>
      <c r="D66" s="71">
        <v>1</v>
      </c>
      <c r="E66" s="7"/>
      <c r="F66" s="191"/>
      <c r="G66" s="179"/>
      <c r="H66" s="179"/>
      <c r="I66" s="179"/>
      <c r="J66" s="179"/>
      <c r="K66" s="179"/>
      <c r="L66" s="179"/>
      <c r="M66" s="179"/>
      <c r="N66" s="179"/>
      <c r="O66" s="179"/>
      <c r="P66" s="179"/>
      <c r="Q66" s="179"/>
      <c r="R66" s="88"/>
      <c r="S66" s="69">
        <f>COUNTA(E66:R66)</f>
        <v>0</v>
      </c>
      <c r="T66" s="69">
        <f>IF(SUM(AD66:AE66)&gt;=AH66,1,0)</f>
        <v>0</v>
      </c>
      <c r="U66" s="4"/>
      <c r="V66" s="4"/>
      <c r="W66" s="66"/>
      <c r="X66" s="2"/>
      <c r="Y66" s="3"/>
      <c r="Z66" s="3"/>
      <c r="AA66" s="199"/>
      <c r="AB66" s="66"/>
      <c r="AC66" s="66"/>
      <c r="AD66" s="225">
        <f>IF(S66&gt;=C66,1,0)</f>
        <v>0</v>
      </c>
      <c r="AE66" s="225"/>
      <c r="AF66" s="225"/>
      <c r="AG66" s="225"/>
      <c r="AH66" s="225">
        <v>1</v>
      </c>
    </row>
    <row r="67" spans="1:34" ht="13.5" thickBot="1">
      <c r="A67" s="69">
        <f>A66+1</f>
        <v>2</v>
      </c>
      <c r="B67" s="68" t="str">
        <f>DenStatus!C41</f>
        <v>Cyber Chip</v>
      </c>
      <c r="C67" s="69">
        <v>1</v>
      </c>
      <c r="D67" s="71">
        <v>1</v>
      </c>
      <c r="E67" s="8"/>
      <c r="F67" s="183"/>
      <c r="G67" s="184"/>
      <c r="H67" s="184"/>
      <c r="I67" s="184"/>
      <c r="J67" s="184"/>
      <c r="K67" s="184"/>
      <c r="L67" s="184"/>
      <c r="M67" s="184"/>
      <c r="N67" s="184"/>
      <c r="O67" s="184"/>
      <c r="P67" s="184"/>
      <c r="Q67" s="184"/>
      <c r="R67" s="198"/>
      <c r="S67" s="69">
        <f>COUNTA(E67:R67)</f>
        <v>0</v>
      </c>
      <c r="T67" s="69">
        <f>IF(SUM(AD67:AE67)&gt;=AH67,1,0)</f>
        <v>0</v>
      </c>
      <c r="U67" s="4"/>
      <c r="V67" s="4"/>
      <c r="W67" s="66"/>
      <c r="X67" s="2"/>
      <c r="Y67" s="3"/>
      <c r="Z67" s="3"/>
      <c r="AA67" s="199"/>
      <c r="AB67" s="66"/>
      <c r="AC67" s="66"/>
      <c r="AD67" s="225">
        <f>IF(S67&gt;=C67,1,0)</f>
        <v>0</v>
      </c>
      <c r="AE67" s="225"/>
      <c r="AF67" s="225"/>
      <c r="AG67" s="225"/>
      <c r="AH67" s="225">
        <v>1</v>
      </c>
    </row>
    <row r="68" spans="1:34" ht="13.5" thickTop="1">
      <c r="A68" s="218"/>
      <c r="B68" s="72" t="s">
        <v>108</v>
      </c>
      <c r="C68" s="73">
        <f>IF(SUM(T66:T67)&gt;=2,"X",0)</f>
        <v>0</v>
      </c>
      <c r="D68" s="227" t="s">
        <v>212</v>
      </c>
      <c r="E68" s="76"/>
      <c r="F68" s="75"/>
      <c r="G68" s="75"/>
      <c r="H68" s="75"/>
      <c r="I68" s="75"/>
      <c r="J68" s="75"/>
      <c r="K68" s="75"/>
      <c r="L68" s="75"/>
      <c r="M68" s="75"/>
      <c r="N68" s="75"/>
      <c r="O68" s="75"/>
      <c r="P68" s="75"/>
      <c r="Q68" s="75"/>
      <c r="R68" s="75"/>
      <c r="S68" s="75"/>
      <c r="T68" s="75"/>
      <c r="U68" s="5"/>
      <c r="V68" s="89"/>
      <c r="W68" s="66"/>
      <c r="X68" s="2"/>
      <c r="Y68" s="3"/>
      <c r="Z68" s="3"/>
      <c r="AA68" s="199"/>
      <c r="AB68" s="66"/>
      <c r="AC68" s="66"/>
      <c r="AD68" s="66"/>
      <c r="AE68" s="66"/>
      <c r="AF68" s="66"/>
      <c r="AG68" s="66"/>
      <c r="AH68" s="66"/>
    </row>
    <row r="69" spans="1:34">
      <c r="A69" s="66"/>
      <c r="B69" s="77"/>
      <c r="C69" s="78"/>
      <c r="D69" s="76"/>
      <c r="E69" s="76"/>
      <c r="F69" s="76"/>
      <c r="G69" s="76"/>
      <c r="H69" s="76"/>
      <c r="I69" s="76"/>
      <c r="J69" s="76"/>
      <c r="K69" s="76"/>
      <c r="L69" s="76"/>
      <c r="M69" s="76"/>
      <c r="N69" s="76"/>
      <c r="O69" s="76"/>
      <c r="P69" s="76"/>
      <c r="Q69" s="76"/>
      <c r="R69" s="66"/>
      <c r="S69" s="66"/>
      <c r="T69" s="66"/>
      <c r="U69" s="66"/>
      <c r="V69" s="66"/>
      <c r="W69" s="66"/>
      <c r="X69" s="6"/>
      <c r="Y69" s="3"/>
      <c r="Z69" s="3"/>
      <c r="AA69" s="199"/>
      <c r="AB69" s="66"/>
      <c r="AC69" s="66"/>
      <c r="AD69" s="237" t="s">
        <v>101</v>
      </c>
      <c r="AE69" s="232"/>
      <c r="AF69" s="232"/>
      <c r="AG69" s="232"/>
      <c r="AH69" s="218"/>
    </row>
    <row r="70" spans="1:34">
      <c r="A70" s="66"/>
      <c r="B70" s="58" t="s">
        <v>99</v>
      </c>
      <c r="C70" s="69">
        <f>IF(SUM(AD73:AD76)&gt;=SUM(AH73:AH76),"X",0)</f>
        <v>0</v>
      </c>
      <c r="D70" s="76"/>
      <c r="E70" s="76"/>
      <c r="F70" s="76"/>
      <c r="G70" s="76"/>
      <c r="H70" s="76"/>
      <c r="I70" s="76"/>
      <c r="J70" s="76"/>
      <c r="K70" s="76"/>
      <c r="L70" s="76"/>
      <c r="M70" s="76"/>
      <c r="N70" s="76"/>
      <c r="O70" s="76"/>
      <c r="P70" s="76"/>
      <c r="Q70" s="76"/>
      <c r="R70" s="66"/>
      <c r="S70" s="66"/>
      <c r="T70" s="66"/>
      <c r="U70" s="66"/>
      <c r="V70" s="66"/>
      <c r="W70" s="66"/>
      <c r="X70" s="6"/>
      <c r="Y70" s="3"/>
      <c r="Z70" s="3"/>
      <c r="AA70" s="199"/>
      <c r="AB70" s="66"/>
      <c r="AC70" s="66"/>
      <c r="AD70" s="233" t="s">
        <v>27</v>
      </c>
      <c r="AE70" s="234"/>
      <c r="AF70" s="234"/>
      <c r="AG70" s="234"/>
      <c r="AH70" s="235"/>
    </row>
    <row r="71" spans="1:34">
      <c r="A71" s="66"/>
      <c r="B71" s="77"/>
      <c r="C71" s="78"/>
      <c r="D71" s="76"/>
      <c r="E71" s="76"/>
      <c r="F71" s="76"/>
      <c r="G71" s="76"/>
      <c r="H71" s="76"/>
      <c r="I71" s="76"/>
      <c r="J71" s="76"/>
      <c r="K71" s="76"/>
      <c r="L71" s="76"/>
      <c r="M71" s="76"/>
      <c r="N71" s="76"/>
      <c r="O71" s="76"/>
      <c r="P71" s="76"/>
      <c r="Q71" s="76"/>
      <c r="R71" s="66"/>
      <c r="S71" s="66"/>
      <c r="T71" s="66"/>
      <c r="U71" s="66"/>
      <c r="V71" s="66"/>
      <c r="W71" s="66"/>
      <c r="X71" s="66"/>
      <c r="Y71" s="66"/>
      <c r="Z71" s="66"/>
      <c r="AA71" s="66"/>
      <c r="AB71" s="66"/>
      <c r="AC71" s="66"/>
      <c r="AD71" s="91" t="s">
        <v>35</v>
      </c>
      <c r="AE71" s="91" t="s">
        <v>51</v>
      </c>
      <c r="AF71" s="112" t="s">
        <v>180</v>
      </c>
      <c r="AG71" s="112" t="s">
        <v>183</v>
      </c>
      <c r="AH71" s="91" t="s">
        <v>1</v>
      </c>
    </row>
    <row r="72" spans="1:34">
      <c r="A72" s="66"/>
      <c r="B72" s="79"/>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236" t="s">
        <v>52</v>
      </c>
      <c r="AE72" s="236" t="s">
        <v>52</v>
      </c>
      <c r="AF72" s="72" t="s">
        <v>52</v>
      </c>
      <c r="AG72" s="72" t="s">
        <v>52</v>
      </c>
      <c r="AH72" s="236" t="s">
        <v>53</v>
      </c>
    </row>
    <row r="73" spans="1:34">
      <c r="A73" s="80"/>
      <c r="B73" s="81"/>
      <c r="C73" s="81"/>
      <c r="D73" s="81"/>
      <c r="E73" s="81"/>
      <c r="F73" s="81"/>
      <c r="G73" s="81"/>
      <c r="H73" s="81"/>
      <c r="I73" s="81"/>
      <c r="J73" s="81"/>
      <c r="K73" s="81"/>
      <c r="L73" s="81"/>
      <c r="M73" s="81"/>
      <c r="N73" s="81"/>
      <c r="O73" s="81"/>
      <c r="P73" s="81"/>
      <c r="Q73" s="66"/>
      <c r="R73" s="66"/>
      <c r="S73" s="66"/>
      <c r="T73" s="66"/>
      <c r="U73" s="66"/>
      <c r="V73" s="66"/>
      <c r="W73" s="66"/>
      <c r="X73" s="66"/>
      <c r="Y73" s="66"/>
      <c r="Z73" s="66"/>
      <c r="AA73" s="66"/>
      <c r="AB73" s="66"/>
      <c r="AC73" s="79" t="s">
        <v>18</v>
      </c>
      <c r="AD73" s="225">
        <f>IF(C13="X",1,0)</f>
        <v>0</v>
      </c>
      <c r="AE73" s="225"/>
      <c r="AF73" s="225"/>
      <c r="AG73" s="225"/>
      <c r="AH73" s="225">
        <v>1</v>
      </c>
    </row>
    <row r="74" spans="1:34">
      <c r="A74" s="81"/>
      <c r="B74" s="81"/>
      <c r="C74" s="81"/>
      <c r="D74" s="81"/>
      <c r="E74" s="81"/>
      <c r="F74" s="81"/>
      <c r="G74" s="81"/>
      <c r="H74" s="81"/>
      <c r="I74" s="81"/>
      <c r="J74" s="81"/>
      <c r="K74" s="81"/>
      <c r="L74" s="81"/>
      <c r="M74" s="81"/>
      <c r="N74" s="81"/>
      <c r="O74" s="81"/>
      <c r="P74" s="81"/>
      <c r="Q74" s="66"/>
      <c r="R74" s="66"/>
      <c r="S74" s="66"/>
      <c r="T74" s="66"/>
      <c r="U74" s="66"/>
      <c r="V74" s="66"/>
      <c r="W74" s="66"/>
      <c r="X74" s="66"/>
      <c r="Y74" s="66"/>
      <c r="Z74" s="66"/>
      <c r="AA74" s="66"/>
      <c r="AB74" s="66"/>
      <c r="AC74" s="79" t="s">
        <v>102</v>
      </c>
      <c r="AD74" s="225">
        <f>IF(C30="X",1,0)</f>
        <v>0</v>
      </c>
      <c r="AE74" s="225"/>
      <c r="AF74" s="225"/>
      <c r="AG74" s="225"/>
      <c r="AH74" s="225">
        <v>1</v>
      </c>
    </row>
    <row r="75" spans="1:34">
      <c r="A75" s="81"/>
      <c r="B75" s="81"/>
      <c r="C75" s="81"/>
      <c r="D75" s="81"/>
      <c r="E75" s="81"/>
      <c r="F75" s="81"/>
      <c r="G75" s="81"/>
      <c r="H75" s="81"/>
      <c r="I75" s="81"/>
      <c r="J75" s="81"/>
      <c r="K75" s="81"/>
      <c r="L75" s="81"/>
      <c r="M75" s="81"/>
      <c r="N75" s="81"/>
      <c r="O75" s="81"/>
      <c r="P75" s="81"/>
      <c r="Q75" s="66"/>
      <c r="R75" s="66"/>
      <c r="S75" s="66"/>
      <c r="T75" s="66"/>
      <c r="U75" s="66"/>
      <c r="V75" s="66"/>
      <c r="W75" s="66"/>
      <c r="X75" s="66"/>
      <c r="Y75" s="66"/>
      <c r="Z75" s="66"/>
      <c r="AA75" s="66"/>
      <c r="AB75" s="66"/>
      <c r="AC75" s="79" t="s">
        <v>103</v>
      </c>
      <c r="AD75" s="225">
        <f>IF(C61="X",1,0)</f>
        <v>0</v>
      </c>
      <c r="AE75" s="225"/>
      <c r="AF75" s="225"/>
      <c r="AG75" s="225"/>
      <c r="AH75" s="225">
        <v>1</v>
      </c>
    </row>
    <row r="76" spans="1:34">
      <c r="A76" s="81"/>
      <c r="B76" s="81"/>
      <c r="C76" s="78"/>
      <c r="D76" s="81"/>
      <c r="E76" s="81"/>
      <c r="F76" s="81"/>
      <c r="G76" s="81"/>
      <c r="H76" s="81"/>
      <c r="I76" s="81"/>
      <c r="J76" s="81"/>
      <c r="K76" s="81"/>
      <c r="L76" s="81"/>
      <c r="M76" s="81"/>
      <c r="N76" s="81"/>
      <c r="O76" s="81"/>
      <c r="P76" s="81"/>
      <c r="Q76" s="66"/>
      <c r="R76" s="66"/>
      <c r="S76" s="66"/>
      <c r="T76" s="66"/>
      <c r="U76" s="66"/>
      <c r="V76" s="66"/>
      <c r="W76" s="66"/>
      <c r="X76" s="66"/>
      <c r="Y76" s="66"/>
      <c r="Z76" s="66"/>
      <c r="AA76" s="66"/>
      <c r="AB76" s="66"/>
      <c r="AC76" s="79" t="s">
        <v>100</v>
      </c>
      <c r="AD76" s="225">
        <f>IF(C68="X",1,0)</f>
        <v>0</v>
      </c>
      <c r="AE76" s="225"/>
      <c r="AF76" s="225"/>
      <c r="AG76" s="225"/>
      <c r="AH76" s="225">
        <v>1</v>
      </c>
    </row>
  </sheetData>
  <sheetProtection sheet="1" objects="1" scenarios="1"/>
  <mergeCells count="251">
    <mergeCell ref="C20:C21"/>
    <mergeCell ref="D20:D21"/>
    <mergeCell ref="C22:C23"/>
    <mergeCell ref="D22:D23"/>
    <mergeCell ref="C24:C25"/>
    <mergeCell ref="D24:D25"/>
    <mergeCell ref="C26:C27"/>
    <mergeCell ref="D26:D27"/>
    <mergeCell ref="C28:C29"/>
    <mergeCell ref="D28:D29"/>
    <mergeCell ref="S64:V64"/>
    <mergeCell ref="U18:U19"/>
    <mergeCell ref="V18:V19"/>
    <mergeCell ref="U20:U21"/>
    <mergeCell ref="V20:V21"/>
    <mergeCell ref="U22:U23"/>
    <mergeCell ref="V22:V23"/>
    <mergeCell ref="U24:U25"/>
    <mergeCell ref="V24:V25"/>
    <mergeCell ref="U26:U27"/>
    <mergeCell ref="V26:V27"/>
    <mergeCell ref="U28:U29"/>
    <mergeCell ref="V28:V29"/>
    <mergeCell ref="S18:S19"/>
    <mergeCell ref="T18:T19"/>
    <mergeCell ref="S20:S21"/>
    <mergeCell ref="T20:T21"/>
    <mergeCell ref="S22:S23"/>
    <mergeCell ref="T22:T23"/>
    <mergeCell ref="S24:S25"/>
    <mergeCell ref="T24:T25"/>
    <mergeCell ref="S26:S27"/>
    <mergeCell ref="T26:T27"/>
    <mergeCell ref="S28:S29"/>
    <mergeCell ref="A35:A36"/>
    <mergeCell ref="B35:B36"/>
    <mergeCell ref="A37:A38"/>
    <mergeCell ref="B37:B38"/>
    <mergeCell ref="A39:A40"/>
    <mergeCell ref="B39:B40"/>
    <mergeCell ref="S4:V4"/>
    <mergeCell ref="S16:V16"/>
    <mergeCell ref="S33:V33"/>
    <mergeCell ref="A18:A19"/>
    <mergeCell ref="B18:B19"/>
    <mergeCell ref="A20:A21"/>
    <mergeCell ref="B20:B21"/>
    <mergeCell ref="A22:A23"/>
    <mergeCell ref="B22:B23"/>
    <mergeCell ref="A24:A25"/>
    <mergeCell ref="B24:B25"/>
    <mergeCell ref="A26:A27"/>
    <mergeCell ref="B26:B27"/>
    <mergeCell ref="A28:A29"/>
    <mergeCell ref="B28:B29"/>
    <mergeCell ref="T28:T29"/>
    <mergeCell ref="C18:C19"/>
    <mergeCell ref="D18:D19"/>
    <mergeCell ref="A49:A50"/>
    <mergeCell ref="B49:B50"/>
    <mergeCell ref="A51:A52"/>
    <mergeCell ref="B51:B52"/>
    <mergeCell ref="A41:A42"/>
    <mergeCell ref="B41:B42"/>
    <mergeCell ref="A43:A44"/>
    <mergeCell ref="B43:B44"/>
    <mergeCell ref="A45:A46"/>
    <mergeCell ref="B45:B46"/>
    <mergeCell ref="A59:A60"/>
    <mergeCell ref="B59:B60"/>
    <mergeCell ref="C35:C36"/>
    <mergeCell ref="D35:D36"/>
    <mergeCell ref="C39:C40"/>
    <mergeCell ref="D39:D40"/>
    <mergeCell ref="C41:C42"/>
    <mergeCell ref="D41:D42"/>
    <mergeCell ref="C43:C44"/>
    <mergeCell ref="D43:D44"/>
    <mergeCell ref="C45:C46"/>
    <mergeCell ref="D45:D46"/>
    <mergeCell ref="C47:C48"/>
    <mergeCell ref="D47:D48"/>
    <mergeCell ref="C49:C50"/>
    <mergeCell ref="D49:D50"/>
    <mergeCell ref="A53:A54"/>
    <mergeCell ref="B53:B54"/>
    <mergeCell ref="A55:A56"/>
    <mergeCell ref="B55:B56"/>
    <mergeCell ref="A57:A58"/>
    <mergeCell ref="B57:B58"/>
    <mergeCell ref="A47:A48"/>
    <mergeCell ref="B47:B48"/>
    <mergeCell ref="C57:C58"/>
    <mergeCell ref="D57:D58"/>
    <mergeCell ref="C59:C60"/>
    <mergeCell ref="D59:D60"/>
    <mergeCell ref="S35:S36"/>
    <mergeCell ref="S41:S42"/>
    <mergeCell ref="S47:S48"/>
    <mergeCell ref="S53:S54"/>
    <mergeCell ref="S59:S60"/>
    <mergeCell ref="C51:C52"/>
    <mergeCell ref="D51:D52"/>
    <mergeCell ref="C53:C54"/>
    <mergeCell ref="D53:D54"/>
    <mergeCell ref="C55:C56"/>
    <mergeCell ref="D55:D56"/>
    <mergeCell ref="C37:C38"/>
    <mergeCell ref="D37:D38"/>
    <mergeCell ref="S37:S38"/>
    <mergeCell ref="S39:S40"/>
    <mergeCell ref="S43:S44"/>
    <mergeCell ref="S55:S56"/>
    <mergeCell ref="S45:S46"/>
    <mergeCell ref="T55:T56"/>
    <mergeCell ref="S57:S58"/>
    <mergeCell ref="T57:T58"/>
    <mergeCell ref="T47:T48"/>
    <mergeCell ref="S49:S50"/>
    <mergeCell ref="T49:T50"/>
    <mergeCell ref="S51:S52"/>
    <mergeCell ref="T51:T52"/>
    <mergeCell ref="V55:V56"/>
    <mergeCell ref="U57:U58"/>
    <mergeCell ref="V57:V58"/>
    <mergeCell ref="V47:V48"/>
    <mergeCell ref="U49:U50"/>
    <mergeCell ref="U47:U48"/>
    <mergeCell ref="T53:T54"/>
    <mergeCell ref="V49:V50"/>
    <mergeCell ref="U51:U52"/>
    <mergeCell ref="V51:V52"/>
    <mergeCell ref="AD53:AD54"/>
    <mergeCell ref="T41:T42"/>
    <mergeCell ref="T35:T36"/>
    <mergeCell ref="T37:T38"/>
    <mergeCell ref="T39:T40"/>
    <mergeCell ref="U43:U44"/>
    <mergeCell ref="V43:V44"/>
    <mergeCell ref="T43:T44"/>
    <mergeCell ref="T45:T46"/>
    <mergeCell ref="AD35:AD36"/>
    <mergeCell ref="AD37:AD38"/>
    <mergeCell ref="AD39:AD40"/>
    <mergeCell ref="AD41:AD42"/>
    <mergeCell ref="U35:U36"/>
    <mergeCell ref="V35:V36"/>
    <mergeCell ref="U37:U38"/>
    <mergeCell ref="V37:V38"/>
    <mergeCell ref="AG49:AG50"/>
    <mergeCell ref="AE39:AE40"/>
    <mergeCell ref="AF39:AF40"/>
    <mergeCell ref="AG39:AG40"/>
    <mergeCell ref="AH39:AH40"/>
    <mergeCell ref="T59:T60"/>
    <mergeCell ref="U59:U60"/>
    <mergeCell ref="V59:V60"/>
    <mergeCell ref="U53:U54"/>
    <mergeCell ref="V53:V54"/>
    <mergeCell ref="U55:U56"/>
    <mergeCell ref="U39:U40"/>
    <mergeCell ref="V39:V40"/>
    <mergeCell ref="U41:U42"/>
    <mergeCell ref="V41:V42"/>
    <mergeCell ref="U45:U46"/>
    <mergeCell ref="V45:V46"/>
    <mergeCell ref="AD43:AD44"/>
    <mergeCell ref="AE43:AE44"/>
    <mergeCell ref="AD45:AD46"/>
    <mergeCell ref="AD47:AD48"/>
    <mergeCell ref="AD49:AD50"/>
    <mergeCell ref="AD51:AD52"/>
    <mergeCell ref="AE51:AE52"/>
    <mergeCell ref="AE57:AE58"/>
    <mergeCell ref="AD55:AD56"/>
    <mergeCell ref="AG57:AG58"/>
    <mergeCell ref="AD57:AD58"/>
    <mergeCell ref="AD59:AD60"/>
    <mergeCell ref="AE35:AE36"/>
    <mergeCell ref="AF35:AF36"/>
    <mergeCell ref="AG35:AG36"/>
    <mergeCell ref="AE37:AE38"/>
    <mergeCell ref="AF37:AF38"/>
    <mergeCell ref="AG37:AG38"/>
    <mergeCell ref="AE41:AE42"/>
    <mergeCell ref="AF41:AF42"/>
    <mergeCell ref="AG41:AG42"/>
    <mergeCell ref="AF43:AF44"/>
    <mergeCell ref="AG43:AG44"/>
    <mergeCell ref="AE45:AE46"/>
    <mergeCell ref="AF45:AF46"/>
    <mergeCell ref="AG45:AG46"/>
    <mergeCell ref="AE47:AE48"/>
    <mergeCell ref="AF47:AF48"/>
    <mergeCell ref="AG47:AG48"/>
    <mergeCell ref="AE49:AE50"/>
    <mergeCell ref="AF49:AF50"/>
    <mergeCell ref="AF57:AF58"/>
    <mergeCell ref="AF51:AF52"/>
    <mergeCell ref="AG59:AG60"/>
    <mergeCell ref="AF59:AF60"/>
    <mergeCell ref="AE59:AE60"/>
    <mergeCell ref="AH35:AH36"/>
    <mergeCell ref="AH37:AH38"/>
    <mergeCell ref="AH41:AH42"/>
    <mergeCell ref="AH43:AH44"/>
    <mergeCell ref="AH45:AH46"/>
    <mergeCell ref="AH47:AH48"/>
    <mergeCell ref="AH49:AH50"/>
    <mergeCell ref="AH51:AH52"/>
    <mergeCell ref="AH53:AH54"/>
    <mergeCell ref="AH55:AH56"/>
    <mergeCell ref="AH57:AH58"/>
    <mergeCell ref="AH59:AH60"/>
    <mergeCell ref="AG51:AG52"/>
    <mergeCell ref="AE53:AE54"/>
    <mergeCell ref="AE55:AE56"/>
    <mergeCell ref="AF55:AF56"/>
    <mergeCell ref="AG55:AG56"/>
    <mergeCell ref="AG53:AG54"/>
    <mergeCell ref="AF53:AF54"/>
    <mergeCell ref="AD18:AD19"/>
    <mergeCell ref="AD20:AD21"/>
    <mergeCell ref="AD22:AD23"/>
    <mergeCell ref="AE22:AE23"/>
    <mergeCell ref="AD24:AD25"/>
    <mergeCell ref="AD26:AD27"/>
    <mergeCell ref="AD28:AD29"/>
    <mergeCell ref="AE18:AE19"/>
    <mergeCell ref="AF18:AF19"/>
    <mergeCell ref="AE26:AE27"/>
    <mergeCell ref="AF26:AF27"/>
    <mergeCell ref="AG26:AG27"/>
    <mergeCell ref="AE28:AE29"/>
    <mergeCell ref="AF28:AF29"/>
    <mergeCell ref="AG28:AG29"/>
    <mergeCell ref="AH18:AH19"/>
    <mergeCell ref="AH20:AH21"/>
    <mergeCell ref="AH22:AH23"/>
    <mergeCell ref="AH24:AH25"/>
    <mergeCell ref="AH26:AH27"/>
    <mergeCell ref="AH28:AH29"/>
    <mergeCell ref="AG18:AG19"/>
    <mergeCell ref="AE20:AE21"/>
    <mergeCell ref="AF20:AF21"/>
    <mergeCell ref="AG20:AG21"/>
    <mergeCell ref="AG22:AG23"/>
    <mergeCell ref="AF22:AF23"/>
    <mergeCell ref="AE24:AE25"/>
    <mergeCell ref="AF24:AF25"/>
    <mergeCell ref="AG24:AG25"/>
  </mergeCells>
  <phoneticPr fontId="5" type="noConversion"/>
  <conditionalFormatting sqref="C76 E42:J42 E25:H25 E27:K27 E54:J54 E21:K21 C70 T66:T67 E66:E67 C68 C30 C13 E29:J29 E6:E12 E19:P19 E23:J23 E36:K36 E48:J48 E50:J50 E58:K58 T6:T12 E38:M38 E40:R40 E44:M44 E46:I46 E52:J52 E56:H56 E60:I60">
    <cfRule type="cellIs" dxfId="465" priority="50" stopIfTrue="1" operator="greaterThan">
      <formula>0</formula>
    </cfRule>
  </conditionalFormatting>
  <conditionalFormatting sqref="C61:C63 C68:C71">
    <cfRule type="cellIs" dxfId="464" priority="51" stopIfTrue="1" operator="greaterThanOrEqual">
      <formula>1</formula>
    </cfRule>
  </conditionalFormatting>
  <conditionalFormatting sqref="T18:T29 T35:T60">
    <cfRule type="cellIs" dxfId="463" priority="9" operator="greaterThan">
      <formula>0</formula>
    </cfRule>
  </conditionalFormatting>
  <conditionalFormatting sqref="N44">
    <cfRule type="cellIs" dxfId="462" priority="4" stopIfTrue="1" operator="greaterThan">
      <formula>0</formula>
    </cfRule>
  </conditionalFormatting>
  <conditionalFormatting sqref="O44">
    <cfRule type="cellIs" dxfId="461" priority="3" stopIfTrue="1" operator="greaterThan">
      <formula>0</formula>
    </cfRule>
  </conditionalFormatting>
  <conditionalFormatting sqref="P44">
    <cfRule type="cellIs" dxfId="460" priority="2" stopIfTrue="1" operator="greaterThan">
      <formula>0</formula>
    </cfRule>
  </conditionalFormatting>
  <conditionalFormatting sqref="Q44">
    <cfRule type="cellIs" dxfId="459" priority="1" stopIfTrue="1" operator="greaterThan">
      <formula>0</formula>
    </cfRule>
  </conditionalFormatting>
  <pageMargins left="0.5" right="0.5" top="0.5" bottom="0.5" header="0.3" footer="0.3"/>
  <pageSetup scale="58" orientation="portrait" horizontalDpi="360" verticalDpi="36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I76"/>
  <sheetViews>
    <sheetView showZeros="0" zoomScaleNormal="100" workbookViewId="0">
      <pane ySplit="2" topLeftCell="A3" activePane="bottomLeft" state="frozen"/>
      <selection activeCell="A3" sqref="A3"/>
      <selection pane="bottomLeft" activeCell="A3" sqref="A3"/>
    </sheetView>
  </sheetViews>
  <sheetFormatPr defaultColWidth="9.140625" defaultRowHeight="12.75"/>
  <cols>
    <col min="1" max="1" width="6.85546875" style="9" customWidth="1"/>
    <col min="2" max="2" width="21.140625" style="9" bestFit="1" customWidth="1"/>
    <col min="3" max="3" width="6.7109375" style="9" customWidth="1"/>
    <col min="4" max="4" width="5.28515625" style="9" customWidth="1"/>
    <col min="5" max="18" width="3.7109375" style="9" customWidth="1"/>
    <col min="19" max="19" width="8" style="9" customWidth="1"/>
    <col min="20" max="20" width="7" style="9" customWidth="1"/>
    <col min="21" max="22" width="9.140625" style="9"/>
    <col min="23" max="23" width="4.7109375" style="9" customWidth="1"/>
    <col min="24" max="16384" width="9.140625" style="9"/>
  </cols>
  <sheetData>
    <row r="1" spans="1:34">
      <c r="A1" s="66" t="s">
        <v>45</v>
      </c>
      <c r="B1" s="1" t="s">
        <v>35</v>
      </c>
      <c r="C1" s="66"/>
      <c r="D1" s="66"/>
      <c r="E1" s="66"/>
      <c r="F1" s="66" t="s">
        <v>39</v>
      </c>
      <c r="G1" s="66"/>
      <c r="H1" s="10"/>
      <c r="I1" s="79" t="s">
        <v>156</v>
      </c>
      <c r="J1" s="66"/>
      <c r="K1" s="66"/>
      <c r="L1" s="66"/>
      <c r="M1" s="66"/>
      <c r="N1" s="66"/>
      <c r="O1" s="66"/>
      <c r="P1" s="66"/>
      <c r="Q1" s="66"/>
      <c r="R1" s="76"/>
      <c r="S1" s="66"/>
      <c r="T1" s="66"/>
      <c r="U1" s="66"/>
      <c r="V1" s="66"/>
      <c r="W1" s="66"/>
      <c r="X1" s="66"/>
      <c r="Y1" s="66"/>
      <c r="Z1" s="66"/>
      <c r="AA1" s="66"/>
      <c r="AB1" s="66"/>
      <c r="AC1" s="11" t="s">
        <v>105</v>
      </c>
      <c r="AD1" s="11"/>
      <c r="AE1" s="12"/>
      <c r="AF1" s="12"/>
      <c r="AG1" s="12"/>
      <c r="AH1" s="12"/>
    </row>
    <row r="2" spans="1:34">
      <c r="A2" s="66"/>
      <c r="B2" s="1" t="s">
        <v>40</v>
      </c>
      <c r="C2" s="66"/>
      <c r="D2" s="66"/>
      <c r="E2" s="66"/>
      <c r="F2" s="66"/>
      <c r="G2" s="66"/>
      <c r="H2" s="66"/>
      <c r="I2" s="66"/>
      <c r="J2" s="66"/>
      <c r="K2" s="66"/>
      <c r="L2" s="66"/>
      <c r="M2" s="66"/>
      <c r="N2" s="66"/>
      <c r="O2" s="66"/>
      <c r="P2" s="66"/>
      <c r="Q2" s="66"/>
      <c r="R2" s="66"/>
      <c r="S2" s="66"/>
      <c r="T2" s="82" t="s">
        <v>13</v>
      </c>
      <c r="U2" s="83">
        <f>DenStatus!C2</f>
        <v>40466</v>
      </c>
      <c r="V2" s="83"/>
      <c r="W2" s="66"/>
      <c r="X2" s="66"/>
      <c r="Y2" s="66"/>
      <c r="Z2" s="66"/>
      <c r="AA2" s="66"/>
      <c r="AB2" s="66"/>
      <c r="AC2" s="66"/>
      <c r="AD2" s="231" t="s">
        <v>18</v>
      </c>
      <c r="AE2" s="232"/>
      <c r="AF2" s="232"/>
      <c r="AG2" s="232"/>
      <c r="AH2" s="218"/>
    </row>
    <row r="3" spans="1:34">
      <c r="A3" s="67" t="s">
        <v>106</v>
      </c>
      <c r="B3" s="66"/>
      <c r="C3" s="66"/>
      <c r="D3" s="66"/>
      <c r="E3" s="66"/>
      <c r="F3" s="66"/>
      <c r="G3" s="66"/>
      <c r="H3" s="66"/>
      <c r="I3" s="66"/>
      <c r="J3" s="66"/>
      <c r="K3" s="66"/>
      <c r="L3" s="66"/>
      <c r="M3" s="66"/>
      <c r="N3" s="66"/>
      <c r="O3" s="66"/>
      <c r="P3" s="66"/>
      <c r="Q3" s="66"/>
      <c r="R3" s="66"/>
      <c r="S3" s="66"/>
      <c r="T3" s="66"/>
      <c r="U3" s="66"/>
      <c r="V3" s="66"/>
      <c r="W3" s="66"/>
      <c r="X3" s="32" t="s">
        <v>9</v>
      </c>
      <c r="Y3" s="33"/>
      <c r="Z3" s="33"/>
      <c r="AA3" s="31" t="s">
        <v>25</v>
      </c>
      <c r="AB3" s="66"/>
      <c r="AC3" s="66"/>
      <c r="AD3" s="233" t="s">
        <v>27</v>
      </c>
      <c r="AE3" s="234"/>
      <c r="AF3" s="234"/>
      <c r="AG3" s="234"/>
      <c r="AH3" s="235"/>
    </row>
    <row r="4" spans="1:34">
      <c r="A4" s="68" t="s">
        <v>6</v>
      </c>
      <c r="B4" s="68"/>
      <c r="C4" s="68" t="s">
        <v>8</v>
      </c>
      <c r="D4" s="68"/>
      <c r="E4" s="195" t="s">
        <v>34</v>
      </c>
      <c r="F4" s="85"/>
      <c r="G4" s="85"/>
      <c r="H4" s="85"/>
      <c r="I4" s="85"/>
      <c r="J4" s="85"/>
      <c r="K4" s="85"/>
      <c r="L4" s="85"/>
      <c r="M4" s="85"/>
      <c r="N4" s="85"/>
      <c r="O4" s="85"/>
      <c r="P4" s="85"/>
      <c r="Q4" s="85"/>
      <c r="R4" s="86"/>
      <c r="S4" s="291" t="s">
        <v>5</v>
      </c>
      <c r="T4" s="292"/>
      <c r="U4" s="292"/>
      <c r="V4" s="293"/>
      <c r="W4" s="66"/>
      <c r="X4" s="238" t="s">
        <v>204</v>
      </c>
      <c r="Y4" s="3"/>
      <c r="Z4" s="3"/>
      <c r="AA4" s="199">
        <v>37429</v>
      </c>
      <c r="AB4" s="66"/>
      <c r="AC4" s="66"/>
      <c r="AD4" s="91" t="s">
        <v>35</v>
      </c>
      <c r="AE4" s="91" t="s">
        <v>51</v>
      </c>
      <c r="AF4" s="112" t="s">
        <v>180</v>
      </c>
      <c r="AG4" s="112" t="s">
        <v>181</v>
      </c>
      <c r="AH4" s="91" t="s">
        <v>1</v>
      </c>
    </row>
    <row r="5" spans="1:34">
      <c r="A5" s="69" t="s">
        <v>46</v>
      </c>
      <c r="B5" s="68" t="s">
        <v>43</v>
      </c>
      <c r="C5" s="69" t="s">
        <v>49</v>
      </c>
      <c r="D5" s="70" t="s">
        <v>17</v>
      </c>
      <c r="E5" s="87">
        <v>1</v>
      </c>
      <c r="F5" s="240"/>
      <c r="G5" s="179"/>
      <c r="H5" s="179"/>
      <c r="I5" s="179"/>
      <c r="J5" s="179"/>
      <c r="K5" s="179"/>
      <c r="L5" s="179"/>
      <c r="M5" s="179"/>
      <c r="N5" s="179"/>
      <c r="O5" s="179"/>
      <c r="P5" s="179"/>
      <c r="Q5" s="179"/>
      <c r="R5" s="88"/>
      <c r="S5" s="69" t="s">
        <v>2</v>
      </c>
      <c r="T5" s="69" t="s">
        <v>32</v>
      </c>
      <c r="U5" s="69" t="s">
        <v>25</v>
      </c>
      <c r="V5" s="59" t="s">
        <v>104</v>
      </c>
      <c r="W5" s="66"/>
      <c r="X5" s="238" t="s">
        <v>205</v>
      </c>
      <c r="Y5" s="3"/>
      <c r="Z5" s="3"/>
      <c r="AA5" s="199">
        <v>37429</v>
      </c>
      <c r="AB5" s="66"/>
      <c r="AC5" s="66"/>
      <c r="AD5" s="236" t="s">
        <v>52</v>
      </c>
      <c r="AE5" s="236" t="s">
        <v>52</v>
      </c>
      <c r="AF5" s="72" t="s">
        <v>52</v>
      </c>
      <c r="AG5" s="72" t="s">
        <v>52</v>
      </c>
      <c r="AH5" s="236" t="s">
        <v>53</v>
      </c>
    </row>
    <row r="6" spans="1:34">
      <c r="A6" s="69">
        <v>1</v>
      </c>
      <c r="B6" s="68" t="str">
        <f>DenStatus!C5</f>
        <v>Scout Oath</v>
      </c>
      <c r="C6" s="69">
        <v>1</v>
      </c>
      <c r="D6" s="240">
        <v>1</v>
      </c>
      <c r="E6" s="7"/>
      <c r="F6" s="240"/>
      <c r="G6" s="179"/>
      <c r="H6" s="179"/>
      <c r="I6" s="179"/>
      <c r="J6" s="179"/>
      <c r="K6" s="179"/>
      <c r="L6" s="179"/>
      <c r="M6" s="179"/>
      <c r="N6" s="179"/>
      <c r="O6" s="179"/>
      <c r="P6" s="179"/>
      <c r="Q6" s="179"/>
      <c r="R6" s="88"/>
      <c r="S6" s="69">
        <f t="shared" ref="S6:S12" si="0">COUNTA(E6:R6)</f>
        <v>0</v>
      </c>
      <c r="T6" s="69">
        <f>IF(SUM(AD6:AG6)&gt;=AH6,1,0)</f>
        <v>0</v>
      </c>
      <c r="U6" s="199"/>
      <c r="V6" s="199"/>
      <c r="W6" s="66"/>
      <c r="X6" s="2"/>
      <c r="Y6" s="3"/>
      <c r="Z6" s="3"/>
      <c r="AA6" s="199"/>
      <c r="AB6" s="66"/>
      <c r="AC6" s="66"/>
      <c r="AD6" s="225">
        <f t="shared" ref="AD6:AD12" si="1">IF(S6&gt;=C6,1,0)</f>
        <v>0</v>
      </c>
      <c r="AE6" s="225"/>
      <c r="AF6" s="225"/>
      <c r="AG6" s="225"/>
      <c r="AH6" s="225">
        <v>1</v>
      </c>
    </row>
    <row r="7" spans="1:34">
      <c r="A7" s="69">
        <f t="shared" ref="A7:A12" si="2">A6+1</f>
        <v>2</v>
      </c>
      <c r="B7" s="68" t="str">
        <f>DenStatus!C6</f>
        <v>Scout Law</v>
      </c>
      <c r="C7" s="69">
        <v>1</v>
      </c>
      <c r="D7" s="240">
        <v>1</v>
      </c>
      <c r="E7" s="7"/>
      <c r="F7" s="240"/>
      <c r="G7" s="179"/>
      <c r="H7" s="179"/>
      <c r="I7" s="179"/>
      <c r="J7" s="115"/>
      <c r="K7" s="179"/>
      <c r="L7" s="179"/>
      <c r="M7" s="179"/>
      <c r="N7" s="179"/>
      <c r="O7" s="179"/>
      <c r="P7" s="179"/>
      <c r="Q7" s="179"/>
      <c r="R7" s="88"/>
      <c r="S7" s="69">
        <f t="shared" si="0"/>
        <v>0</v>
      </c>
      <c r="T7" s="69">
        <f t="shared" ref="T7:T12" si="3">IF(SUM(AD7:AG7)&gt;=AH7,1,0)</f>
        <v>0</v>
      </c>
      <c r="U7" s="199"/>
      <c r="V7" s="199"/>
      <c r="W7" s="66"/>
      <c r="X7" s="2"/>
      <c r="Y7" s="3"/>
      <c r="Z7" s="3"/>
      <c r="AA7" s="199"/>
      <c r="AB7" s="66"/>
      <c r="AC7" s="66"/>
      <c r="AD7" s="225">
        <f t="shared" si="1"/>
        <v>0</v>
      </c>
      <c r="AE7" s="225"/>
      <c r="AF7" s="225"/>
      <c r="AG7" s="225"/>
      <c r="AH7" s="225">
        <v>1</v>
      </c>
    </row>
    <row r="8" spans="1:34">
      <c r="A8" s="69">
        <f t="shared" si="2"/>
        <v>3</v>
      </c>
      <c r="B8" s="68" t="str">
        <f>DenStatus!C7</f>
        <v>Cub Scout Sign</v>
      </c>
      <c r="C8" s="69">
        <v>1</v>
      </c>
      <c r="D8" s="240">
        <v>1</v>
      </c>
      <c r="E8" s="7"/>
      <c r="F8" s="240"/>
      <c r="G8" s="179"/>
      <c r="H8" s="179"/>
      <c r="I8" s="179"/>
      <c r="J8" s="179"/>
      <c r="K8" s="179"/>
      <c r="L8" s="179"/>
      <c r="M8" s="179"/>
      <c r="N8" s="179"/>
      <c r="O8" s="179"/>
      <c r="P8" s="179"/>
      <c r="Q8" s="179"/>
      <c r="R8" s="88"/>
      <c r="S8" s="69">
        <f t="shared" si="0"/>
        <v>0</v>
      </c>
      <c r="T8" s="69">
        <f t="shared" si="3"/>
        <v>0</v>
      </c>
      <c r="U8" s="199"/>
      <c r="V8" s="199"/>
      <c r="W8" s="66"/>
      <c r="X8" s="2"/>
      <c r="Y8" s="3"/>
      <c r="Z8" s="3"/>
      <c r="AA8" s="199"/>
      <c r="AB8" s="66"/>
      <c r="AC8" s="66"/>
      <c r="AD8" s="225">
        <f t="shared" si="1"/>
        <v>0</v>
      </c>
      <c r="AE8" s="225"/>
      <c r="AF8" s="225"/>
      <c r="AG8" s="225"/>
      <c r="AH8" s="225">
        <v>1</v>
      </c>
    </row>
    <row r="9" spans="1:34">
      <c r="A9" s="69">
        <f t="shared" si="2"/>
        <v>4</v>
      </c>
      <c r="B9" s="68" t="str">
        <f>DenStatus!C8</f>
        <v>Cub Scout Handshake</v>
      </c>
      <c r="C9" s="69">
        <v>1</v>
      </c>
      <c r="D9" s="240">
        <v>1</v>
      </c>
      <c r="E9" s="7"/>
      <c r="F9" s="240"/>
      <c r="G9" s="179"/>
      <c r="H9" s="179"/>
      <c r="I9" s="179"/>
      <c r="J9" s="179"/>
      <c r="K9" s="179"/>
      <c r="L9" s="179"/>
      <c r="M9" s="179"/>
      <c r="N9" s="179"/>
      <c r="O9" s="179"/>
      <c r="P9" s="179"/>
      <c r="Q9" s="179"/>
      <c r="R9" s="88"/>
      <c r="S9" s="69">
        <f t="shared" si="0"/>
        <v>0</v>
      </c>
      <c r="T9" s="69">
        <f t="shared" si="3"/>
        <v>0</v>
      </c>
      <c r="U9" s="199"/>
      <c r="V9" s="199"/>
      <c r="W9" s="66"/>
      <c r="X9" s="2"/>
      <c r="Y9" s="3"/>
      <c r="Z9" s="3"/>
      <c r="AA9" s="199"/>
      <c r="AB9" s="66"/>
      <c r="AC9" s="66"/>
      <c r="AD9" s="225">
        <f t="shared" si="1"/>
        <v>0</v>
      </c>
      <c r="AE9" s="225"/>
      <c r="AF9" s="225"/>
      <c r="AG9" s="225"/>
      <c r="AH9" s="225">
        <v>1</v>
      </c>
    </row>
    <row r="10" spans="1:34">
      <c r="A10" s="69">
        <f t="shared" si="2"/>
        <v>5</v>
      </c>
      <c r="B10" s="68" t="str">
        <f>DenStatus!C9</f>
        <v>Cub Scout Motto</v>
      </c>
      <c r="C10" s="69">
        <v>1</v>
      </c>
      <c r="D10" s="240">
        <v>1</v>
      </c>
      <c r="E10" s="7"/>
      <c r="F10" s="240"/>
      <c r="G10" s="179"/>
      <c r="H10" s="179"/>
      <c r="I10" s="179"/>
      <c r="J10" s="179"/>
      <c r="K10" s="179"/>
      <c r="L10" s="179"/>
      <c r="M10" s="179"/>
      <c r="N10" s="179"/>
      <c r="O10" s="179"/>
      <c r="P10" s="179"/>
      <c r="Q10" s="179"/>
      <c r="R10" s="88"/>
      <c r="S10" s="69">
        <f t="shared" si="0"/>
        <v>0</v>
      </c>
      <c r="T10" s="69">
        <f t="shared" si="3"/>
        <v>0</v>
      </c>
      <c r="U10" s="199"/>
      <c r="V10" s="199"/>
      <c r="W10" s="66"/>
      <c r="X10" s="2"/>
      <c r="Y10" s="3"/>
      <c r="Z10" s="3"/>
      <c r="AA10" s="199"/>
      <c r="AB10" s="66"/>
      <c r="AC10" s="66"/>
      <c r="AD10" s="225">
        <f t="shared" si="1"/>
        <v>0</v>
      </c>
      <c r="AE10" s="225"/>
      <c r="AF10" s="225"/>
      <c r="AG10" s="225"/>
      <c r="AH10" s="225">
        <v>1</v>
      </c>
    </row>
    <row r="11" spans="1:34">
      <c r="A11" s="69">
        <f t="shared" si="2"/>
        <v>6</v>
      </c>
      <c r="B11" s="68" t="str">
        <f>DenStatus!C10</f>
        <v>Cub Scout Salute</v>
      </c>
      <c r="C11" s="69">
        <v>1</v>
      </c>
      <c r="D11" s="240">
        <v>1</v>
      </c>
      <c r="E11" s="7"/>
      <c r="F11" s="240"/>
      <c r="G11" s="179"/>
      <c r="H11" s="179"/>
      <c r="I11" s="179"/>
      <c r="J11" s="179"/>
      <c r="K11" s="179"/>
      <c r="L11" s="179"/>
      <c r="M11" s="179"/>
      <c r="N11" s="179"/>
      <c r="O11" s="179"/>
      <c r="P11" s="179"/>
      <c r="Q11" s="179"/>
      <c r="R11" s="88"/>
      <c r="S11" s="69">
        <f t="shared" si="0"/>
        <v>0</v>
      </c>
      <c r="T11" s="69">
        <f t="shared" si="3"/>
        <v>0</v>
      </c>
      <c r="U11" s="199"/>
      <c r="V11" s="199"/>
      <c r="W11" s="66"/>
      <c r="X11" s="2"/>
      <c r="Y11" s="3"/>
      <c r="Z11" s="3"/>
      <c r="AA11" s="199"/>
      <c r="AB11" s="66"/>
      <c r="AC11" s="66"/>
      <c r="AD11" s="225">
        <f t="shared" si="1"/>
        <v>0</v>
      </c>
      <c r="AE11" s="225"/>
      <c r="AF11" s="225"/>
      <c r="AG11" s="225"/>
      <c r="AH11" s="225">
        <v>1</v>
      </c>
    </row>
    <row r="12" spans="1:34" ht="13.5" thickBot="1">
      <c r="A12" s="69">
        <f t="shared" si="2"/>
        <v>7</v>
      </c>
      <c r="B12" s="68" t="str">
        <f>DenStatus!C11</f>
        <v>Child Protection</v>
      </c>
      <c r="C12" s="69">
        <v>1</v>
      </c>
      <c r="D12" s="240">
        <v>1</v>
      </c>
      <c r="E12" s="8"/>
      <c r="F12" s="192"/>
      <c r="G12" s="193"/>
      <c r="H12" s="193"/>
      <c r="I12" s="193"/>
      <c r="J12" s="193"/>
      <c r="K12" s="193"/>
      <c r="L12" s="193"/>
      <c r="M12" s="193"/>
      <c r="N12" s="193"/>
      <c r="O12" s="193"/>
      <c r="P12" s="193"/>
      <c r="Q12" s="193"/>
      <c r="R12" s="194"/>
      <c r="S12" s="69">
        <f t="shared" si="0"/>
        <v>0</v>
      </c>
      <c r="T12" s="69">
        <f t="shared" si="3"/>
        <v>0</v>
      </c>
      <c r="U12" s="199"/>
      <c r="V12" s="199"/>
      <c r="W12" s="66"/>
      <c r="X12" s="2"/>
      <c r="Y12" s="3"/>
      <c r="Z12" s="3"/>
      <c r="AA12" s="199"/>
      <c r="AB12" s="66"/>
      <c r="AC12" s="66"/>
      <c r="AD12" s="225">
        <f t="shared" si="1"/>
        <v>0</v>
      </c>
      <c r="AE12" s="225"/>
      <c r="AF12" s="225"/>
      <c r="AG12" s="225"/>
      <c r="AH12" s="225">
        <v>1</v>
      </c>
    </row>
    <row r="13" spans="1:34" ht="13.5" thickTop="1">
      <c r="A13" s="218"/>
      <c r="B13" s="72" t="s">
        <v>89</v>
      </c>
      <c r="C13" s="73">
        <f>IF(SUM(T6:T12)&gt;=7,"X",0)</f>
        <v>0</v>
      </c>
      <c r="D13" s="227" t="s">
        <v>212</v>
      </c>
      <c r="E13" s="76"/>
      <c r="F13" s="75"/>
      <c r="G13" s="75"/>
      <c r="H13" s="75"/>
      <c r="I13" s="75"/>
      <c r="J13" s="75"/>
      <c r="K13" s="75"/>
      <c r="L13" s="75"/>
      <c r="M13" s="75"/>
      <c r="N13" s="75"/>
      <c r="O13" s="75"/>
      <c r="P13" s="75"/>
      <c r="Q13" s="75"/>
      <c r="R13" s="75"/>
      <c r="S13" s="75"/>
      <c r="T13" s="75"/>
      <c r="U13" s="200"/>
      <c r="V13" s="89"/>
      <c r="W13" s="66"/>
      <c r="X13" s="2"/>
      <c r="Y13" s="3"/>
      <c r="Z13" s="3"/>
      <c r="AA13" s="199"/>
      <c r="AB13" s="66"/>
      <c r="AC13" s="66"/>
      <c r="AD13" s="66"/>
      <c r="AE13" s="66"/>
      <c r="AF13" s="66"/>
      <c r="AG13" s="66"/>
      <c r="AH13" s="66"/>
    </row>
    <row r="14" spans="1:34">
      <c r="A14" s="66"/>
      <c r="B14" s="66"/>
      <c r="C14" s="66"/>
      <c r="D14" s="66"/>
      <c r="E14" s="66"/>
      <c r="F14" s="66"/>
      <c r="G14" s="66"/>
      <c r="H14" s="66"/>
      <c r="I14" s="66"/>
      <c r="J14" s="66"/>
      <c r="K14" s="66"/>
      <c r="L14" s="66"/>
      <c r="M14" s="66"/>
      <c r="N14" s="66"/>
      <c r="O14" s="66"/>
      <c r="P14" s="66"/>
      <c r="Q14" s="66"/>
      <c r="R14" s="66"/>
      <c r="S14" s="66"/>
      <c r="T14" s="66"/>
      <c r="U14" s="66"/>
      <c r="V14" s="66"/>
      <c r="W14" s="66"/>
      <c r="X14" s="2"/>
      <c r="Y14" s="3"/>
      <c r="Z14" s="3"/>
      <c r="AA14" s="199"/>
      <c r="AB14" s="66"/>
      <c r="AC14" s="66"/>
      <c r="AD14" s="237" t="s">
        <v>82</v>
      </c>
      <c r="AE14" s="232"/>
      <c r="AF14" s="232"/>
      <c r="AG14" s="232"/>
      <c r="AH14" s="218"/>
    </row>
    <row r="15" spans="1:34">
      <c r="A15" s="74" t="s">
        <v>84</v>
      </c>
      <c r="B15" s="66"/>
      <c r="C15" s="66"/>
      <c r="D15" s="66"/>
      <c r="E15" s="66"/>
      <c r="F15" s="66"/>
      <c r="G15" s="66"/>
      <c r="H15" s="66"/>
      <c r="I15" s="66"/>
      <c r="J15" s="66"/>
      <c r="K15" s="66"/>
      <c r="L15" s="66"/>
      <c r="M15" s="66"/>
      <c r="N15" s="66"/>
      <c r="O15" s="66"/>
      <c r="P15" s="66"/>
      <c r="Q15" s="66"/>
      <c r="R15" s="66"/>
      <c r="S15" s="66"/>
      <c r="T15" s="66"/>
      <c r="U15" s="66"/>
      <c r="V15" s="66"/>
      <c r="W15" s="66"/>
      <c r="X15" s="2"/>
      <c r="Y15" s="3"/>
      <c r="Z15" s="3"/>
      <c r="AA15" s="199"/>
      <c r="AB15" s="66"/>
      <c r="AC15" s="66"/>
      <c r="AD15" s="233" t="s">
        <v>27</v>
      </c>
      <c r="AE15" s="234"/>
      <c r="AF15" s="234"/>
      <c r="AG15" s="234"/>
      <c r="AH15" s="235"/>
    </row>
    <row r="16" spans="1:34">
      <c r="A16" s="58" t="s">
        <v>77</v>
      </c>
      <c r="B16" s="68"/>
      <c r="C16" s="68" t="s">
        <v>8</v>
      </c>
      <c r="D16" s="68"/>
      <c r="E16" s="221" t="s">
        <v>34</v>
      </c>
      <c r="F16" s="85"/>
      <c r="G16" s="85"/>
      <c r="H16" s="85"/>
      <c r="I16" s="85"/>
      <c r="J16" s="85"/>
      <c r="K16" s="85"/>
      <c r="L16" s="85"/>
      <c r="M16" s="85"/>
      <c r="N16" s="85"/>
      <c r="O16" s="85"/>
      <c r="P16" s="85"/>
      <c r="Q16" s="85"/>
      <c r="R16" s="86"/>
      <c r="S16" s="294" t="s">
        <v>80</v>
      </c>
      <c r="T16" s="292"/>
      <c r="U16" s="292"/>
      <c r="V16" s="293"/>
      <c r="W16" s="66"/>
      <c r="X16" s="2"/>
      <c r="Y16" s="3"/>
      <c r="Z16" s="3"/>
      <c r="AA16" s="199"/>
      <c r="AB16" s="66"/>
      <c r="AC16" s="66"/>
      <c r="AD16" s="91" t="s">
        <v>35</v>
      </c>
      <c r="AE16" s="91" t="s">
        <v>51</v>
      </c>
      <c r="AF16" s="112" t="s">
        <v>180</v>
      </c>
      <c r="AG16" s="112" t="s">
        <v>181</v>
      </c>
      <c r="AH16" s="91" t="s">
        <v>1</v>
      </c>
    </row>
    <row r="17" spans="1:35">
      <c r="A17" s="69" t="s">
        <v>46</v>
      </c>
      <c r="B17" s="68" t="s">
        <v>43</v>
      </c>
      <c r="C17" s="69" t="s">
        <v>49</v>
      </c>
      <c r="D17" s="69" t="s">
        <v>17</v>
      </c>
      <c r="E17" s="240"/>
      <c r="F17" s="179"/>
      <c r="G17" s="179"/>
      <c r="H17" s="179"/>
      <c r="I17" s="179"/>
      <c r="J17" s="179"/>
      <c r="K17" s="179"/>
      <c r="L17" s="179"/>
      <c r="M17" s="179"/>
      <c r="N17" s="179"/>
      <c r="O17" s="179"/>
      <c r="P17" s="179"/>
      <c r="Q17" s="179"/>
      <c r="R17" s="88"/>
      <c r="S17" s="73" t="s">
        <v>2</v>
      </c>
      <c r="T17" s="73" t="s">
        <v>32</v>
      </c>
      <c r="U17" s="73" t="s">
        <v>25</v>
      </c>
      <c r="V17" s="59" t="s">
        <v>104</v>
      </c>
      <c r="W17" s="66"/>
      <c r="X17" s="2"/>
      <c r="Y17" s="3"/>
      <c r="Z17" s="3"/>
      <c r="AA17" s="199"/>
      <c r="AB17" s="66"/>
      <c r="AC17" s="66"/>
      <c r="AD17" s="236" t="s">
        <v>52</v>
      </c>
      <c r="AE17" s="236" t="s">
        <v>52</v>
      </c>
      <c r="AF17" s="72" t="s">
        <v>52</v>
      </c>
      <c r="AG17" s="72" t="s">
        <v>52</v>
      </c>
      <c r="AH17" s="236" t="s">
        <v>53</v>
      </c>
    </row>
    <row r="18" spans="1:35">
      <c r="A18" s="258">
        <v>1</v>
      </c>
      <c r="B18" s="296" t="str">
        <f>DenStatus!C15</f>
        <v>Call of the Wild</v>
      </c>
      <c r="C18" s="258">
        <v>8</v>
      </c>
      <c r="D18" s="258">
        <v>12</v>
      </c>
      <c r="E18" s="60" t="s">
        <v>166</v>
      </c>
      <c r="F18" s="60" t="s">
        <v>167</v>
      </c>
      <c r="G18" s="60" t="s">
        <v>174</v>
      </c>
      <c r="H18" s="60" t="s">
        <v>175</v>
      </c>
      <c r="I18" s="87">
        <v>2</v>
      </c>
      <c r="J18" s="60" t="s">
        <v>162</v>
      </c>
      <c r="K18" s="60" t="s">
        <v>163</v>
      </c>
      <c r="L18" s="60" t="s">
        <v>177</v>
      </c>
      <c r="M18" s="92" t="s">
        <v>164</v>
      </c>
      <c r="N18" s="92" t="s">
        <v>165</v>
      </c>
      <c r="O18" s="92">
        <v>5</v>
      </c>
      <c r="P18" s="92">
        <v>6</v>
      </c>
      <c r="Q18" s="181"/>
      <c r="R18" s="182"/>
      <c r="S18" s="258">
        <f>COUNTA(E19:R19)</f>
        <v>0</v>
      </c>
      <c r="T18" s="258">
        <f>IF(SUM(AD18:AG19)&gt;=AH18,1,0)</f>
        <v>0</v>
      </c>
      <c r="U18" s="277"/>
      <c r="V18" s="277"/>
      <c r="W18" s="66"/>
      <c r="X18" s="2"/>
      <c r="Y18" s="3"/>
      <c r="Z18" s="3"/>
      <c r="AA18" s="199"/>
      <c r="AB18" s="66"/>
      <c r="AC18" s="66"/>
      <c r="AD18" s="258">
        <f>IF(COUNTA(E19:H19)&gt;=1,1,0)</f>
        <v>0</v>
      </c>
      <c r="AE18" s="256">
        <f>IF(COUNTA(I19:N19)&gt;=6,1,0)</f>
        <v>0</v>
      </c>
      <c r="AF18" s="256">
        <f>IF(COUNTA(O19:P19)&gt;=1,1,0)</f>
        <v>0</v>
      </c>
      <c r="AG18" s="256"/>
      <c r="AH18" s="258">
        <v>3</v>
      </c>
    </row>
    <row r="19" spans="1:35" ht="13.5" thickBot="1">
      <c r="A19" s="295"/>
      <c r="B19" s="297"/>
      <c r="C19" s="295"/>
      <c r="D19" s="303"/>
      <c r="E19" s="196"/>
      <c r="F19" s="196"/>
      <c r="G19" s="196"/>
      <c r="H19" s="196"/>
      <c r="I19" s="196"/>
      <c r="J19" s="196"/>
      <c r="K19" s="196"/>
      <c r="L19" s="196"/>
      <c r="M19" s="196"/>
      <c r="N19" s="196"/>
      <c r="O19" s="196"/>
      <c r="P19" s="196"/>
      <c r="Q19" s="78"/>
      <c r="R19" s="202"/>
      <c r="S19" s="299"/>
      <c r="T19" s="303"/>
      <c r="U19" s="270"/>
      <c r="V19" s="270"/>
      <c r="W19" s="66"/>
      <c r="X19" s="2"/>
      <c r="Y19" s="3"/>
      <c r="Z19" s="3"/>
      <c r="AA19" s="199"/>
      <c r="AB19" s="66"/>
      <c r="AC19" s="66"/>
      <c r="AD19" s="257"/>
      <c r="AE19" s="257"/>
      <c r="AF19" s="257"/>
      <c r="AG19" s="257"/>
      <c r="AH19" s="257"/>
    </row>
    <row r="20" spans="1:35">
      <c r="A20" s="259">
        <f>A18+1</f>
        <v>2</v>
      </c>
      <c r="B20" s="298" t="str">
        <f>DenStatus!C16</f>
        <v>Council Fire</v>
      </c>
      <c r="C20" s="259">
        <v>3</v>
      </c>
      <c r="D20" s="259">
        <v>7</v>
      </c>
      <c r="E20" s="203">
        <v>1</v>
      </c>
      <c r="F20" s="203">
        <v>2</v>
      </c>
      <c r="G20" s="204">
        <v>3</v>
      </c>
      <c r="H20" s="204">
        <v>4</v>
      </c>
      <c r="I20" s="204">
        <v>5</v>
      </c>
      <c r="J20" s="204">
        <v>6</v>
      </c>
      <c r="K20" s="203">
        <v>7</v>
      </c>
      <c r="L20" s="206"/>
      <c r="M20" s="206"/>
      <c r="N20" s="206"/>
      <c r="O20" s="206"/>
      <c r="P20" s="206"/>
      <c r="Q20" s="206"/>
      <c r="R20" s="207"/>
      <c r="S20" s="259">
        <f>COUNTA(E21:R21)</f>
        <v>0</v>
      </c>
      <c r="T20" s="259">
        <f>IF(SUM(AD20:AG21)&gt;=AH20,1,0)</f>
        <v>0</v>
      </c>
      <c r="U20" s="272"/>
      <c r="V20" s="272"/>
      <c r="W20" s="66"/>
      <c r="X20" s="2"/>
      <c r="Y20" s="3"/>
      <c r="Z20" s="3"/>
      <c r="AA20" s="199"/>
      <c r="AB20" s="66"/>
      <c r="AC20" s="66"/>
      <c r="AD20" s="259">
        <f>IF(COUNTA(E21:F21)&gt;=2,1,0)</f>
        <v>0</v>
      </c>
      <c r="AE20" s="256">
        <f>IF(COUNTA(G21:K21)&gt;=1,1,0)</f>
        <v>0</v>
      </c>
      <c r="AF20" s="256"/>
      <c r="AG20" s="256"/>
      <c r="AH20" s="259">
        <v>2</v>
      </c>
    </row>
    <row r="21" spans="1:35" ht="13.5" thickBot="1">
      <c r="A21" s="257"/>
      <c r="B21" s="290"/>
      <c r="C21" s="276"/>
      <c r="D21" s="257"/>
      <c r="E21" s="208"/>
      <c r="F21" s="208"/>
      <c r="G21" s="208"/>
      <c r="H21" s="208"/>
      <c r="I21" s="208"/>
      <c r="J21" s="208"/>
      <c r="K21" s="208"/>
      <c r="L21" s="210"/>
      <c r="M21" s="210"/>
      <c r="N21" s="210"/>
      <c r="O21" s="210"/>
      <c r="P21" s="210"/>
      <c r="Q21" s="210"/>
      <c r="R21" s="211"/>
      <c r="S21" s="276"/>
      <c r="T21" s="304"/>
      <c r="U21" s="273"/>
      <c r="V21" s="273"/>
      <c r="W21" s="66"/>
      <c r="X21" s="2"/>
      <c r="Y21" s="3"/>
      <c r="Z21" s="3"/>
      <c r="AA21" s="199"/>
      <c r="AB21" s="66"/>
      <c r="AC21" s="66"/>
      <c r="AD21" s="257"/>
      <c r="AE21" s="257"/>
      <c r="AF21" s="257"/>
      <c r="AG21" s="257"/>
      <c r="AH21" s="257"/>
    </row>
    <row r="22" spans="1:35">
      <c r="A22" s="259">
        <f>A20+1</f>
        <v>3</v>
      </c>
      <c r="B22" s="298" t="str">
        <f>DenStatus!C17</f>
        <v>Duty to God Footsteps</v>
      </c>
      <c r="C22" s="259">
        <v>3</v>
      </c>
      <c r="D22" s="259">
        <v>6</v>
      </c>
      <c r="E22" s="204">
        <v>1</v>
      </c>
      <c r="F22" s="204">
        <v>2</v>
      </c>
      <c r="G22" s="204">
        <v>3</v>
      </c>
      <c r="H22" s="204">
        <v>4</v>
      </c>
      <c r="I22" s="204">
        <v>5</v>
      </c>
      <c r="J22" s="204">
        <v>6</v>
      </c>
      <c r="K22" s="205"/>
      <c r="L22" s="206"/>
      <c r="M22" s="206"/>
      <c r="N22" s="206"/>
      <c r="O22" s="206"/>
      <c r="P22" s="206"/>
      <c r="Q22" s="206"/>
      <c r="R22" s="207"/>
      <c r="S22" s="259">
        <f>COUNTA(E23:R23)</f>
        <v>0</v>
      </c>
      <c r="T22" s="259">
        <f>IF(SUM(AD22:AG23)&gt;=AH22,1,0)</f>
        <v>0</v>
      </c>
      <c r="U22" s="272"/>
      <c r="V22" s="272"/>
      <c r="W22" s="66"/>
      <c r="X22" s="2"/>
      <c r="Y22" s="3"/>
      <c r="Z22" s="3"/>
      <c r="AA22" s="199"/>
      <c r="AB22" s="66"/>
      <c r="AC22" s="66"/>
      <c r="AD22" s="259">
        <f>IF(COUNTA(E23:F23)&gt;=1,1,0)</f>
        <v>0</v>
      </c>
      <c r="AE22" s="260">
        <f>IF(COUNTA(G23:J23)&gt;=2,1,0)</f>
        <v>0</v>
      </c>
      <c r="AF22" s="256"/>
      <c r="AG22" s="256"/>
      <c r="AH22" s="259">
        <v>2</v>
      </c>
    </row>
    <row r="23" spans="1:35" ht="13.5" thickBot="1">
      <c r="A23" s="257"/>
      <c r="B23" s="299"/>
      <c r="C23" s="276"/>
      <c r="D23" s="257"/>
      <c r="E23" s="208"/>
      <c r="F23" s="208"/>
      <c r="G23" s="208"/>
      <c r="H23" s="208"/>
      <c r="I23" s="208"/>
      <c r="J23" s="208"/>
      <c r="K23" s="212"/>
      <c r="L23" s="213"/>
      <c r="M23" s="213"/>
      <c r="N23" s="213"/>
      <c r="O23" s="213"/>
      <c r="P23" s="213"/>
      <c r="Q23" s="213"/>
      <c r="R23" s="214"/>
      <c r="S23" s="276"/>
      <c r="T23" s="304"/>
      <c r="U23" s="273"/>
      <c r="V23" s="273"/>
      <c r="W23" s="66"/>
      <c r="X23" s="2"/>
      <c r="Y23" s="3"/>
      <c r="Z23" s="3"/>
      <c r="AA23" s="199"/>
      <c r="AB23" s="66"/>
      <c r="AC23" s="66"/>
      <c r="AD23" s="257"/>
      <c r="AE23" s="261"/>
      <c r="AF23" s="257"/>
      <c r="AG23" s="257"/>
      <c r="AH23" s="257"/>
      <c r="AI23" s="219"/>
    </row>
    <row r="24" spans="1:35">
      <c r="A24" s="259">
        <f>A22+1</f>
        <v>4</v>
      </c>
      <c r="B24" s="298" t="str">
        <f>DenStatus!C18</f>
        <v>Howling at the Moon</v>
      </c>
      <c r="C24" s="259">
        <v>4</v>
      </c>
      <c r="D24" s="259">
        <v>4</v>
      </c>
      <c r="E24" s="204">
        <v>1</v>
      </c>
      <c r="F24" s="204">
        <v>2</v>
      </c>
      <c r="G24" s="204">
        <v>3</v>
      </c>
      <c r="H24" s="204">
        <v>4</v>
      </c>
      <c r="I24" s="215"/>
      <c r="J24" s="216"/>
      <c r="K24" s="216"/>
      <c r="L24" s="216"/>
      <c r="M24" s="216"/>
      <c r="N24" s="216"/>
      <c r="O24" s="216"/>
      <c r="P24" s="216"/>
      <c r="Q24" s="216"/>
      <c r="R24" s="217"/>
      <c r="S24" s="259">
        <f>COUNTA(E25:R25)</f>
        <v>0</v>
      </c>
      <c r="T24" s="259">
        <f>IF(SUM(AD24:AG25)&gt;=AH24,1,0)</f>
        <v>0</v>
      </c>
      <c r="U24" s="272"/>
      <c r="V24" s="272"/>
      <c r="W24" s="66"/>
      <c r="X24" s="2"/>
      <c r="Y24" s="3"/>
      <c r="Z24" s="3"/>
      <c r="AA24" s="199"/>
      <c r="AB24" s="66"/>
      <c r="AC24" s="66"/>
      <c r="AD24" s="259">
        <f>IF(COUNTA(E25:H25)&gt;=4,1,0)</f>
        <v>0</v>
      </c>
      <c r="AE24" s="256"/>
      <c r="AF24" s="256"/>
      <c r="AG24" s="256"/>
      <c r="AH24" s="259">
        <v>1</v>
      </c>
    </row>
    <row r="25" spans="1:35" ht="13.5" thickBot="1">
      <c r="A25" s="257"/>
      <c r="B25" s="290"/>
      <c r="C25" s="276"/>
      <c r="D25" s="257"/>
      <c r="E25" s="208"/>
      <c r="F25" s="208"/>
      <c r="G25" s="208"/>
      <c r="H25" s="208"/>
      <c r="I25" s="209"/>
      <c r="J25" s="210"/>
      <c r="K25" s="210"/>
      <c r="L25" s="210"/>
      <c r="M25" s="210"/>
      <c r="N25" s="210"/>
      <c r="O25" s="210"/>
      <c r="P25" s="210"/>
      <c r="Q25" s="210"/>
      <c r="R25" s="211"/>
      <c r="S25" s="276"/>
      <c r="T25" s="304"/>
      <c r="U25" s="273"/>
      <c r="V25" s="273"/>
      <c r="W25" s="66"/>
      <c r="X25" s="2"/>
      <c r="Y25" s="3"/>
      <c r="Z25" s="3"/>
      <c r="AA25" s="199"/>
      <c r="AB25" s="66"/>
      <c r="AC25" s="66"/>
      <c r="AD25" s="257"/>
      <c r="AE25" s="257"/>
      <c r="AF25" s="257"/>
      <c r="AG25" s="257"/>
      <c r="AH25" s="257"/>
    </row>
    <row r="26" spans="1:35">
      <c r="A26" s="259">
        <f>A24+1</f>
        <v>5</v>
      </c>
      <c r="B26" s="298" t="str">
        <f>DenStatus!C19</f>
        <v>Paws on the Path</v>
      </c>
      <c r="C26" s="259">
        <v>5</v>
      </c>
      <c r="D26" s="259">
        <v>7</v>
      </c>
      <c r="E26" s="203">
        <v>1</v>
      </c>
      <c r="F26" s="203">
        <v>2</v>
      </c>
      <c r="G26" s="203">
        <v>3</v>
      </c>
      <c r="H26" s="203">
        <v>4</v>
      </c>
      <c r="I26" s="203">
        <v>5</v>
      </c>
      <c r="J26" s="203">
        <v>6</v>
      </c>
      <c r="K26" s="203">
        <v>7</v>
      </c>
      <c r="L26" s="205"/>
      <c r="M26" s="206"/>
      <c r="N26" s="206"/>
      <c r="O26" s="206"/>
      <c r="P26" s="206"/>
      <c r="Q26" s="206"/>
      <c r="R26" s="207"/>
      <c r="S26" s="259">
        <f>COUNTA(E27:R27)</f>
        <v>0</v>
      </c>
      <c r="T26" s="259">
        <f>IF(SUM(AD26:AG27)&gt;=AH26,1,0)</f>
        <v>0</v>
      </c>
      <c r="U26" s="272"/>
      <c r="V26" s="272"/>
      <c r="W26" s="66"/>
      <c r="X26" s="2"/>
      <c r="Y26" s="3"/>
      <c r="Z26" s="3"/>
      <c r="AA26" s="199"/>
      <c r="AB26" s="66"/>
      <c r="AC26" s="66"/>
      <c r="AD26" s="259">
        <f>IF(COUNTA(E27:I27)&gt;=5,1,0)</f>
        <v>0</v>
      </c>
      <c r="AE26" s="256"/>
      <c r="AF26" s="256"/>
      <c r="AG26" s="256"/>
      <c r="AH26" s="259">
        <v>1</v>
      </c>
    </row>
    <row r="27" spans="1:35" ht="13.5" thickBot="1">
      <c r="A27" s="257"/>
      <c r="B27" s="290"/>
      <c r="C27" s="276"/>
      <c r="D27" s="257"/>
      <c r="E27" s="208"/>
      <c r="F27" s="208"/>
      <c r="G27" s="208"/>
      <c r="H27" s="208"/>
      <c r="I27" s="208"/>
      <c r="J27" s="208"/>
      <c r="K27" s="208"/>
      <c r="L27" s="209"/>
      <c r="M27" s="213"/>
      <c r="N27" s="210"/>
      <c r="O27" s="210"/>
      <c r="P27" s="210"/>
      <c r="Q27" s="210"/>
      <c r="R27" s="214"/>
      <c r="S27" s="276"/>
      <c r="T27" s="304"/>
      <c r="U27" s="273"/>
      <c r="V27" s="273"/>
      <c r="W27" s="66"/>
      <c r="X27" s="2"/>
      <c r="Y27" s="3"/>
      <c r="Z27" s="3"/>
      <c r="AA27" s="199"/>
      <c r="AB27" s="66"/>
      <c r="AC27" s="66"/>
      <c r="AD27" s="257"/>
      <c r="AE27" s="257"/>
      <c r="AF27" s="257"/>
      <c r="AG27" s="257"/>
      <c r="AH27" s="257"/>
    </row>
    <row r="28" spans="1:35">
      <c r="A28" s="268">
        <f>A26+1</f>
        <v>6</v>
      </c>
      <c r="B28" s="298" t="str">
        <f>DenStatus!C20</f>
        <v>Running with the Pack</v>
      </c>
      <c r="C28" s="268">
        <v>6</v>
      </c>
      <c r="D28" s="268">
        <v>6</v>
      </c>
      <c r="E28" s="73">
        <v>1</v>
      </c>
      <c r="F28" s="94">
        <v>2</v>
      </c>
      <c r="G28" s="94">
        <v>3</v>
      </c>
      <c r="H28" s="94">
        <v>4</v>
      </c>
      <c r="I28" s="94">
        <v>5</v>
      </c>
      <c r="J28" s="94">
        <v>6</v>
      </c>
      <c r="K28" s="201"/>
      <c r="L28" s="78"/>
      <c r="M28" s="78"/>
      <c r="N28" s="78"/>
      <c r="O28" s="78"/>
      <c r="P28" s="78"/>
      <c r="Q28" s="78"/>
      <c r="R28" s="62"/>
      <c r="S28" s="268">
        <f>COUNTA(E29:R29)</f>
        <v>0</v>
      </c>
      <c r="T28" s="259">
        <f>IF(SUM(AD28:AG29)&gt;=AH28,1,0)</f>
        <v>0</v>
      </c>
      <c r="U28" s="270"/>
      <c r="V28" s="270"/>
      <c r="W28" s="66"/>
      <c r="X28" s="2"/>
      <c r="Y28" s="3"/>
      <c r="Z28" s="3"/>
      <c r="AA28" s="199"/>
      <c r="AB28" s="66"/>
      <c r="AC28" s="66"/>
      <c r="AD28" s="259">
        <f>IF(COUNTA(E29:J29)&gt;=6,1,0)</f>
        <v>0</v>
      </c>
      <c r="AE28" s="256"/>
      <c r="AF28" s="256"/>
      <c r="AG28" s="256"/>
      <c r="AH28" s="259">
        <v>1</v>
      </c>
    </row>
    <row r="29" spans="1:35" ht="13.5" thickBot="1">
      <c r="A29" s="300"/>
      <c r="B29" s="301"/>
      <c r="C29" s="282"/>
      <c r="D29" s="269"/>
      <c r="E29" s="93"/>
      <c r="F29" s="93"/>
      <c r="G29" s="93"/>
      <c r="H29" s="93"/>
      <c r="I29" s="93"/>
      <c r="J29" s="93"/>
      <c r="K29" s="183"/>
      <c r="L29" s="184"/>
      <c r="M29" s="184"/>
      <c r="N29" s="184"/>
      <c r="O29" s="184"/>
      <c r="P29" s="184"/>
      <c r="Q29" s="184"/>
      <c r="R29" s="185"/>
      <c r="S29" s="305"/>
      <c r="T29" s="302"/>
      <c r="U29" s="271"/>
      <c r="V29" s="271"/>
      <c r="W29" s="66"/>
      <c r="X29" s="2"/>
      <c r="Y29" s="3"/>
      <c r="Z29" s="3"/>
      <c r="AA29" s="199"/>
      <c r="AB29" s="66"/>
      <c r="AC29" s="66"/>
      <c r="AD29" s="257"/>
      <c r="AE29" s="257"/>
      <c r="AF29" s="257"/>
      <c r="AG29" s="257"/>
      <c r="AH29" s="257"/>
    </row>
    <row r="30" spans="1:35" ht="13.5" thickTop="1">
      <c r="A30" s="218"/>
      <c r="B30" s="72" t="s">
        <v>90</v>
      </c>
      <c r="C30" s="73">
        <f>IF(SUM(T18:T29)&gt;=6,"X",0)</f>
        <v>0</v>
      </c>
      <c r="D30" s="227" t="s">
        <v>212</v>
      </c>
      <c r="E30" s="75"/>
      <c r="F30" s="75"/>
      <c r="G30" s="75"/>
      <c r="H30" s="75"/>
      <c r="I30" s="75"/>
      <c r="J30" s="75"/>
      <c r="K30" s="75"/>
      <c r="L30" s="75"/>
      <c r="M30" s="75"/>
      <c r="N30" s="75"/>
      <c r="O30" s="75"/>
      <c r="P30" s="75"/>
      <c r="Q30" s="75"/>
      <c r="R30" s="75"/>
      <c r="S30" s="75"/>
      <c r="T30" s="75"/>
      <c r="U30" s="200"/>
      <c r="V30" s="89"/>
      <c r="W30" s="66"/>
      <c r="X30" s="6"/>
      <c r="Y30" s="3"/>
      <c r="Z30" s="3"/>
      <c r="AA30" s="199"/>
      <c r="AB30" s="66"/>
      <c r="AC30" s="66"/>
      <c r="AD30" s="66"/>
      <c r="AE30" s="66"/>
      <c r="AF30" s="66"/>
      <c r="AG30" s="66"/>
      <c r="AH30" s="66"/>
    </row>
    <row r="31" spans="1:35">
      <c r="A31" s="66"/>
      <c r="B31" s="66"/>
      <c r="C31" s="66"/>
      <c r="D31" s="66"/>
      <c r="E31" s="66"/>
      <c r="F31" s="66"/>
      <c r="G31" s="66"/>
      <c r="H31" s="66"/>
      <c r="I31" s="66"/>
      <c r="J31" s="66"/>
      <c r="K31" s="66"/>
      <c r="L31" s="66"/>
      <c r="M31" s="66"/>
      <c r="N31" s="66"/>
      <c r="O31" s="66"/>
      <c r="P31" s="66"/>
      <c r="Q31" s="66"/>
      <c r="R31" s="66"/>
      <c r="S31" s="66"/>
      <c r="T31" s="66"/>
      <c r="U31" s="66"/>
      <c r="V31" s="66"/>
      <c r="W31" s="66"/>
      <c r="X31" s="2"/>
      <c r="Y31" s="3"/>
      <c r="Z31" s="3"/>
      <c r="AA31" s="199"/>
      <c r="AB31" s="66"/>
      <c r="AC31" s="66"/>
      <c r="AD31" s="237" t="s">
        <v>83</v>
      </c>
      <c r="AE31" s="232"/>
      <c r="AF31" s="232"/>
      <c r="AG31" s="232"/>
      <c r="AH31" s="218"/>
    </row>
    <row r="32" spans="1:35">
      <c r="A32" s="74" t="s">
        <v>85</v>
      </c>
      <c r="B32" s="66"/>
      <c r="C32" s="66"/>
      <c r="D32" s="66"/>
      <c r="E32" s="66"/>
      <c r="F32" s="66"/>
      <c r="G32" s="66"/>
      <c r="H32" s="66"/>
      <c r="I32" s="66"/>
      <c r="J32" s="66"/>
      <c r="K32" s="66"/>
      <c r="L32" s="66"/>
      <c r="M32" s="66"/>
      <c r="N32" s="66"/>
      <c r="O32" s="66"/>
      <c r="P32" s="66"/>
      <c r="Q32" s="66"/>
      <c r="R32" s="66"/>
      <c r="S32" s="66"/>
      <c r="T32" s="66"/>
      <c r="U32" s="66"/>
      <c r="V32" s="66"/>
      <c r="W32" s="66"/>
      <c r="X32" s="2"/>
      <c r="Y32" s="3"/>
      <c r="Z32" s="3"/>
      <c r="AA32" s="199"/>
      <c r="AB32" s="66"/>
      <c r="AC32" s="66"/>
      <c r="AD32" s="233" t="s">
        <v>27</v>
      </c>
      <c r="AE32" s="234"/>
      <c r="AF32" s="234"/>
      <c r="AG32" s="234"/>
      <c r="AH32" s="235"/>
    </row>
    <row r="33" spans="1:34">
      <c r="A33" s="58" t="s">
        <v>78</v>
      </c>
      <c r="B33" s="68"/>
      <c r="C33" s="58" t="s">
        <v>79</v>
      </c>
      <c r="D33" s="68"/>
      <c r="E33" s="221" t="s">
        <v>34</v>
      </c>
      <c r="F33" s="85"/>
      <c r="G33" s="85"/>
      <c r="H33" s="85"/>
      <c r="I33" s="85"/>
      <c r="J33" s="85"/>
      <c r="K33" s="85"/>
      <c r="L33" s="85"/>
      <c r="M33" s="85"/>
      <c r="N33" s="85"/>
      <c r="O33" s="85"/>
      <c r="P33" s="85"/>
      <c r="Q33" s="85"/>
      <c r="R33" s="86"/>
      <c r="S33" s="294" t="s">
        <v>81</v>
      </c>
      <c r="T33" s="292"/>
      <c r="U33" s="292"/>
      <c r="V33" s="293"/>
      <c r="W33" s="66"/>
      <c r="X33" s="2"/>
      <c r="Y33" s="3"/>
      <c r="Z33" s="3"/>
      <c r="AA33" s="199"/>
      <c r="AB33" s="66"/>
      <c r="AC33" s="66"/>
      <c r="AD33" s="91" t="s">
        <v>35</v>
      </c>
      <c r="AE33" s="91" t="s">
        <v>51</v>
      </c>
      <c r="AF33" s="112" t="s">
        <v>180</v>
      </c>
      <c r="AG33" s="112" t="s">
        <v>181</v>
      </c>
      <c r="AH33" s="91" t="s">
        <v>1</v>
      </c>
    </row>
    <row r="34" spans="1:34">
      <c r="A34" s="69" t="s">
        <v>46</v>
      </c>
      <c r="B34" s="68" t="s">
        <v>43</v>
      </c>
      <c r="C34" s="69" t="s">
        <v>49</v>
      </c>
      <c r="D34" s="69" t="s">
        <v>17</v>
      </c>
      <c r="E34" s="240"/>
      <c r="F34" s="179"/>
      <c r="G34" s="179"/>
      <c r="H34" s="179"/>
      <c r="I34" s="179"/>
      <c r="J34" s="179"/>
      <c r="K34" s="179"/>
      <c r="L34" s="179"/>
      <c r="M34" s="179"/>
      <c r="N34" s="179"/>
      <c r="O34" s="179"/>
      <c r="P34" s="179"/>
      <c r="Q34" s="179"/>
      <c r="R34" s="88"/>
      <c r="S34" s="69" t="s">
        <v>2</v>
      </c>
      <c r="T34" s="69" t="s">
        <v>32</v>
      </c>
      <c r="U34" s="69" t="s">
        <v>25</v>
      </c>
      <c r="V34" s="59" t="s">
        <v>104</v>
      </c>
      <c r="W34" s="66"/>
      <c r="X34" s="2"/>
      <c r="Y34" s="3"/>
      <c r="Z34" s="3"/>
      <c r="AA34" s="199"/>
      <c r="AB34" s="66"/>
      <c r="AC34" s="66"/>
      <c r="AD34" s="236" t="s">
        <v>52</v>
      </c>
      <c r="AE34" s="236" t="s">
        <v>52</v>
      </c>
      <c r="AF34" s="72" t="s">
        <v>52</v>
      </c>
      <c r="AG34" s="72" t="s">
        <v>52</v>
      </c>
      <c r="AH34" s="236" t="s">
        <v>53</v>
      </c>
    </row>
    <row r="35" spans="1:34" ht="13.5" thickBot="1">
      <c r="A35" s="258">
        <v>1</v>
      </c>
      <c r="B35" s="289" t="str">
        <f>DenStatus!C24</f>
        <v>Adventures in Coins</v>
      </c>
      <c r="C35" s="285">
        <v>5</v>
      </c>
      <c r="D35" s="285">
        <v>7</v>
      </c>
      <c r="E35" s="69">
        <v>1</v>
      </c>
      <c r="F35" s="69">
        <v>2</v>
      </c>
      <c r="G35" s="69">
        <v>3</v>
      </c>
      <c r="H35" s="69">
        <v>4</v>
      </c>
      <c r="I35" s="69">
        <v>5</v>
      </c>
      <c r="J35" s="69">
        <v>6</v>
      </c>
      <c r="K35" s="69">
        <v>7</v>
      </c>
      <c r="L35" s="180"/>
      <c r="M35" s="181"/>
      <c r="N35" s="181"/>
      <c r="O35" s="181"/>
      <c r="P35" s="181"/>
      <c r="Q35" s="181"/>
      <c r="R35" s="182"/>
      <c r="S35" s="258">
        <f>COUNTA(E36:R36)</f>
        <v>0</v>
      </c>
      <c r="T35" s="258">
        <f>IF(SUM(AD35:AG36)&gt;=AH35,1,0)</f>
        <v>0</v>
      </c>
      <c r="U35" s="277"/>
      <c r="V35" s="279"/>
      <c r="W35" s="66"/>
      <c r="X35" s="2"/>
      <c r="Y35" s="3"/>
      <c r="Z35" s="3"/>
      <c r="AA35" s="199"/>
      <c r="AB35" s="66"/>
      <c r="AC35" s="66"/>
      <c r="AD35" s="264">
        <f>IF(COUNTA(E36:H36)&gt;=4,1,0)</f>
        <v>0</v>
      </c>
      <c r="AE35" s="267">
        <f>IF(COUNTA(I36:K36)&gt;=1,1,0)</f>
        <v>0</v>
      </c>
      <c r="AF35" s="267"/>
      <c r="AG35" s="267"/>
      <c r="AH35" s="264">
        <v>2</v>
      </c>
    </row>
    <row r="36" spans="1:34" ht="13.5" thickBot="1">
      <c r="A36" s="276"/>
      <c r="B36" s="290"/>
      <c r="C36" s="257"/>
      <c r="D36" s="257"/>
      <c r="E36" s="208"/>
      <c r="F36" s="208"/>
      <c r="G36" s="208"/>
      <c r="H36" s="208"/>
      <c r="I36" s="208"/>
      <c r="J36" s="208"/>
      <c r="K36" s="208"/>
      <c r="L36" s="209"/>
      <c r="M36" s="210"/>
      <c r="N36" s="213"/>
      <c r="O36" s="213"/>
      <c r="P36" s="213"/>
      <c r="Q36" s="210"/>
      <c r="R36" s="211"/>
      <c r="S36" s="276"/>
      <c r="T36" s="276"/>
      <c r="U36" s="278"/>
      <c r="V36" s="280"/>
      <c r="W36" s="66"/>
      <c r="X36" s="2"/>
      <c r="Y36" s="3"/>
      <c r="Z36" s="3"/>
      <c r="AA36" s="199"/>
      <c r="AB36" s="66"/>
      <c r="AC36" s="66"/>
      <c r="AD36" s="263"/>
      <c r="AE36" s="263"/>
      <c r="AF36" s="263"/>
      <c r="AG36" s="263"/>
      <c r="AH36" s="263"/>
    </row>
    <row r="37" spans="1:34" ht="13.5" thickBot="1">
      <c r="A37" s="259">
        <f>A35+1</f>
        <v>2</v>
      </c>
      <c r="B37" s="287" t="str">
        <f>DenStatus!C25</f>
        <v>Air of the Wolf</v>
      </c>
      <c r="C37" s="260">
        <v>4</v>
      </c>
      <c r="D37" s="260">
        <v>9</v>
      </c>
      <c r="E37" s="204" t="s">
        <v>166</v>
      </c>
      <c r="F37" s="204" t="s">
        <v>167</v>
      </c>
      <c r="G37" s="204" t="s">
        <v>174</v>
      </c>
      <c r="H37" s="204" t="s">
        <v>175</v>
      </c>
      <c r="I37" s="204" t="s">
        <v>168</v>
      </c>
      <c r="J37" s="204" t="s">
        <v>169</v>
      </c>
      <c r="K37" s="204" t="s">
        <v>170</v>
      </c>
      <c r="L37" s="204" t="s">
        <v>171</v>
      </c>
      <c r="M37" s="204" t="s">
        <v>179</v>
      </c>
      <c r="N37" s="215"/>
      <c r="O37" s="216"/>
      <c r="P37" s="216"/>
      <c r="Q37" s="206"/>
      <c r="R37" s="207"/>
      <c r="S37" s="259">
        <f>COUNTA(E38:R38)</f>
        <v>0</v>
      </c>
      <c r="T37" s="259">
        <f>IF(SUM(AD37:AG38)&gt;=AH37,1,0)</f>
        <v>0</v>
      </c>
      <c r="U37" s="272"/>
      <c r="V37" s="272"/>
      <c r="W37" s="66"/>
      <c r="X37" s="2"/>
      <c r="Y37" s="3"/>
      <c r="Z37" s="3"/>
      <c r="AA37" s="199"/>
      <c r="AB37" s="66"/>
      <c r="AC37" s="66"/>
      <c r="AD37" s="265">
        <f>IF(COUNTA(E38:H38)&gt;=2,1,0)</f>
        <v>0</v>
      </c>
      <c r="AE37" s="262">
        <f>IF(COUNTA(I38:M38)&gt;=2,1,0)</f>
        <v>0</v>
      </c>
      <c r="AF37" s="262"/>
      <c r="AG37" s="262"/>
      <c r="AH37" s="265">
        <v>2</v>
      </c>
    </row>
    <row r="38" spans="1:34" ht="13.5" thickBot="1">
      <c r="A38" s="276"/>
      <c r="B38" s="288"/>
      <c r="C38" s="276"/>
      <c r="D38" s="276"/>
      <c r="E38" s="208"/>
      <c r="F38" s="208"/>
      <c r="G38" s="208"/>
      <c r="H38" s="208"/>
      <c r="I38" s="208"/>
      <c r="J38" s="208"/>
      <c r="K38" s="208"/>
      <c r="L38" s="208"/>
      <c r="M38" s="208"/>
      <c r="N38" s="209"/>
      <c r="O38" s="210"/>
      <c r="P38" s="210"/>
      <c r="Q38" s="210"/>
      <c r="R38" s="211"/>
      <c r="S38" s="276"/>
      <c r="T38" s="276"/>
      <c r="U38" s="273"/>
      <c r="V38" s="273"/>
      <c r="W38" s="66"/>
      <c r="X38" s="2"/>
      <c r="Y38" s="3"/>
      <c r="Z38" s="3"/>
      <c r="AA38" s="199"/>
      <c r="AB38" s="66"/>
      <c r="AC38" s="66"/>
      <c r="AD38" s="263"/>
      <c r="AE38" s="263"/>
      <c r="AF38" s="263"/>
      <c r="AG38" s="263"/>
      <c r="AH38" s="263"/>
    </row>
    <row r="39" spans="1:34" ht="13.5" thickBot="1">
      <c r="A39" s="259">
        <f>A37+1</f>
        <v>3</v>
      </c>
      <c r="B39" s="287" t="str">
        <f>DenStatus!C26</f>
        <v>Code of the Wolf</v>
      </c>
      <c r="C39" s="260">
        <v>5</v>
      </c>
      <c r="D39" s="260">
        <v>14</v>
      </c>
      <c r="E39" s="204" t="s">
        <v>166</v>
      </c>
      <c r="F39" s="204" t="s">
        <v>167</v>
      </c>
      <c r="G39" s="204" t="s">
        <v>174</v>
      </c>
      <c r="H39" s="204" t="s">
        <v>175</v>
      </c>
      <c r="I39" s="204" t="s">
        <v>176</v>
      </c>
      <c r="J39" s="204" t="s">
        <v>168</v>
      </c>
      <c r="K39" s="204" t="s">
        <v>169</v>
      </c>
      <c r="L39" s="204" t="s">
        <v>170</v>
      </c>
      <c r="M39" s="204" t="s">
        <v>162</v>
      </c>
      <c r="N39" s="204" t="s">
        <v>163</v>
      </c>
      <c r="O39" s="204" t="s">
        <v>177</v>
      </c>
      <c r="P39" s="204" t="s">
        <v>164</v>
      </c>
      <c r="Q39" s="204" t="s">
        <v>165</v>
      </c>
      <c r="R39" s="204" t="s">
        <v>178</v>
      </c>
      <c r="S39" s="259">
        <f>COUNTA(E40:R40)</f>
        <v>0</v>
      </c>
      <c r="T39" s="259">
        <f>IF(SUM(AD39:AG40)&gt;=AH39,1,0)</f>
        <v>0</v>
      </c>
      <c r="U39" s="272"/>
      <c r="V39" s="272"/>
      <c r="W39" s="66"/>
      <c r="X39" s="2"/>
      <c r="Y39" s="3"/>
      <c r="Z39" s="3"/>
      <c r="AA39" s="199"/>
      <c r="AB39" s="66"/>
      <c r="AC39" s="66"/>
      <c r="AD39" s="265">
        <f>IF(COUNTA(E40:I40)&gt;=2,1,0)</f>
        <v>0</v>
      </c>
      <c r="AE39" s="265">
        <f>IF(COUNTA(J40:L40)&gt;=1,1,0)</f>
        <v>0</v>
      </c>
      <c r="AF39" s="265">
        <f>IF(COUNTA(M40:O40)&gt;=1,1,0)</f>
        <v>0</v>
      </c>
      <c r="AG39" s="265">
        <f>IF(COUNTA(P40:R40)&gt;=1,1,0)</f>
        <v>0</v>
      </c>
      <c r="AH39" s="265">
        <v>4</v>
      </c>
    </row>
    <row r="40" spans="1:34" ht="13.5" thickBot="1">
      <c r="A40" s="276"/>
      <c r="B40" s="288"/>
      <c r="C40" s="276"/>
      <c r="D40" s="276"/>
      <c r="E40" s="208"/>
      <c r="F40" s="208"/>
      <c r="G40" s="208"/>
      <c r="H40" s="208"/>
      <c r="I40" s="208"/>
      <c r="J40" s="208"/>
      <c r="K40" s="208"/>
      <c r="L40" s="208"/>
      <c r="M40" s="208"/>
      <c r="N40" s="208"/>
      <c r="O40" s="208"/>
      <c r="P40" s="208"/>
      <c r="Q40" s="208"/>
      <c r="R40" s="208"/>
      <c r="S40" s="276"/>
      <c r="T40" s="276"/>
      <c r="U40" s="273"/>
      <c r="V40" s="273"/>
      <c r="W40" s="66"/>
      <c r="X40" s="2"/>
      <c r="Y40" s="3"/>
      <c r="Z40" s="3"/>
      <c r="AA40" s="199"/>
      <c r="AB40" s="66"/>
      <c r="AC40" s="66"/>
      <c r="AD40" s="263"/>
      <c r="AE40" s="263"/>
      <c r="AF40" s="263"/>
      <c r="AG40" s="263"/>
      <c r="AH40" s="263"/>
    </row>
    <row r="41" spans="1:34" ht="13.5" thickBot="1">
      <c r="A41" s="259">
        <f>A39+1</f>
        <v>4</v>
      </c>
      <c r="B41" s="287" t="str">
        <f>DenStatus!C27</f>
        <v>Collections &amp; Hobbies</v>
      </c>
      <c r="C41" s="260">
        <v>4</v>
      </c>
      <c r="D41" s="260">
        <v>6</v>
      </c>
      <c r="E41" s="204">
        <v>1</v>
      </c>
      <c r="F41" s="204">
        <v>2</v>
      </c>
      <c r="G41" s="204" t="s">
        <v>162</v>
      </c>
      <c r="H41" s="204" t="s">
        <v>163</v>
      </c>
      <c r="I41" s="204" t="s">
        <v>164</v>
      </c>
      <c r="J41" s="204" t="s">
        <v>165</v>
      </c>
      <c r="K41" s="205"/>
      <c r="L41" s="206"/>
      <c r="M41" s="206"/>
      <c r="N41" s="206"/>
      <c r="O41" s="206"/>
      <c r="P41" s="206"/>
      <c r="Q41" s="206"/>
      <c r="R41" s="207"/>
      <c r="S41" s="259">
        <f>COUNTA(E42:R42)</f>
        <v>0</v>
      </c>
      <c r="T41" s="259">
        <f>IF(SUM(AD41:AG42)&gt;=AH41,1,0)</f>
        <v>0</v>
      </c>
      <c r="U41" s="272"/>
      <c r="V41" s="272"/>
      <c r="W41" s="66"/>
      <c r="X41" s="2"/>
      <c r="Y41" s="3"/>
      <c r="Z41" s="3"/>
      <c r="AA41" s="199"/>
      <c r="AB41" s="66"/>
      <c r="AC41" s="66"/>
      <c r="AD41" s="265">
        <f>IF(COUNTA(E42:F42)&gt;=2,1,0)</f>
        <v>0</v>
      </c>
      <c r="AE41" s="262">
        <f>IF(COUNTA(G42:H42)&gt;=1,1,0)</f>
        <v>0</v>
      </c>
      <c r="AF41" s="262">
        <f>IF(COUNTA(I42:J42)&gt;=1,1,0)</f>
        <v>0</v>
      </c>
      <c r="AG41" s="262"/>
      <c r="AH41" s="265">
        <v>3</v>
      </c>
    </row>
    <row r="42" spans="1:34" ht="13.5" thickBot="1">
      <c r="A42" s="276"/>
      <c r="B42" s="288"/>
      <c r="C42" s="276"/>
      <c r="D42" s="276"/>
      <c r="E42" s="208"/>
      <c r="F42" s="208"/>
      <c r="G42" s="208"/>
      <c r="H42" s="208"/>
      <c r="I42" s="208"/>
      <c r="J42" s="208"/>
      <c r="K42" s="209"/>
      <c r="L42" s="210"/>
      <c r="M42" s="210"/>
      <c r="N42" s="210"/>
      <c r="O42" s="210"/>
      <c r="P42" s="210"/>
      <c r="Q42" s="210"/>
      <c r="R42" s="211"/>
      <c r="S42" s="276"/>
      <c r="T42" s="276"/>
      <c r="U42" s="273"/>
      <c r="V42" s="273"/>
      <c r="W42" s="66"/>
      <c r="X42" s="2"/>
      <c r="Y42" s="3"/>
      <c r="Z42" s="3"/>
      <c r="AA42" s="199"/>
      <c r="AB42" s="66"/>
      <c r="AC42" s="66"/>
      <c r="AD42" s="263"/>
      <c r="AE42" s="263"/>
      <c r="AF42" s="263"/>
      <c r="AG42" s="263"/>
      <c r="AH42" s="263"/>
    </row>
    <row r="43" spans="1:34" ht="13.5" thickBot="1">
      <c r="A43" s="259">
        <f>A41+1</f>
        <v>5</v>
      </c>
      <c r="B43" s="287" t="str">
        <f>DenStatus!C28</f>
        <v>Cubs Who Care</v>
      </c>
      <c r="C43" s="286" t="s">
        <v>210</v>
      </c>
      <c r="D43" s="260">
        <v>13</v>
      </c>
      <c r="E43" s="203">
        <v>1</v>
      </c>
      <c r="F43" s="204">
        <v>2</v>
      </c>
      <c r="G43" s="204">
        <v>3</v>
      </c>
      <c r="H43" s="204" t="s">
        <v>164</v>
      </c>
      <c r="I43" s="204" t="s">
        <v>165</v>
      </c>
      <c r="J43" s="204" t="s">
        <v>178</v>
      </c>
      <c r="K43" s="204" t="s">
        <v>207</v>
      </c>
      <c r="L43" s="204" t="s">
        <v>208</v>
      </c>
      <c r="M43" s="204" t="s">
        <v>209</v>
      </c>
      <c r="N43" s="204">
        <v>5</v>
      </c>
      <c r="O43" s="204">
        <v>6</v>
      </c>
      <c r="P43" s="204">
        <v>7</v>
      </c>
      <c r="Q43" s="204">
        <v>8</v>
      </c>
      <c r="R43" s="207"/>
      <c r="S43" s="259">
        <f>COUNTA(E44:R44)</f>
        <v>0</v>
      </c>
      <c r="T43" s="259">
        <f>IF(SUM(AD43:AG44)&gt;=AH43,1,0)</f>
        <v>0</v>
      </c>
      <c r="U43" s="272"/>
      <c r="V43" s="272"/>
      <c r="W43" s="66"/>
      <c r="X43" s="2"/>
      <c r="Y43" s="3"/>
      <c r="Z43" s="3"/>
      <c r="AA43" s="199"/>
      <c r="AB43" s="66"/>
      <c r="AC43" s="66"/>
      <c r="AD43" s="265">
        <f>COUNTA(E44:G44)</f>
        <v>0</v>
      </c>
      <c r="AE43" s="265">
        <f>IF(COUNTA(H44:M44)&gt;=3,1,0)</f>
        <v>0</v>
      </c>
      <c r="AF43" s="262">
        <f>COUNTA(N44:Q44)</f>
        <v>0</v>
      </c>
      <c r="AG43" s="262"/>
      <c r="AH43" s="265">
        <v>4</v>
      </c>
    </row>
    <row r="44" spans="1:34" ht="13.5" thickBot="1">
      <c r="A44" s="276"/>
      <c r="B44" s="288"/>
      <c r="C44" s="276"/>
      <c r="D44" s="276"/>
      <c r="E44" s="208"/>
      <c r="F44" s="208"/>
      <c r="G44" s="208"/>
      <c r="H44" s="208"/>
      <c r="I44" s="208"/>
      <c r="J44" s="208"/>
      <c r="K44" s="208"/>
      <c r="L44" s="208"/>
      <c r="M44" s="208"/>
      <c r="N44" s="208"/>
      <c r="O44" s="208"/>
      <c r="P44" s="208"/>
      <c r="Q44" s="208"/>
      <c r="R44" s="211"/>
      <c r="S44" s="276"/>
      <c r="T44" s="276"/>
      <c r="U44" s="273"/>
      <c r="V44" s="273"/>
      <c r="W44" s="66"/>
      <c r="X44" s="2"/>
      <c r="Y44" s="3"/>
      <c r="Z44" s="3"/>
      <c r="AA44" s="199"/>
      <c r="AB44" s="66"/>
      <c r="AC44" s="66"/>
      <c r="AD44" s="263"/>
      <c r="AE44" s="263"/>
      <c r="AF44" s="263"/>
      <c r="AG44" s="263"/>
      <c r="AH44" s="263"/>
    </row>
    <row r="45" spans="1:34" ht="13.5" thickBot="1">
      <c r="A45" s="259">
        <f>A43+1</f>
        <v>6</v>
      </c>
      <c r="B45" s="287" t="str">
        <f>DenStatus!C29</f>
        <v>Digging in the Past</v>
      </c>
      <c r="C45" s="260">
        <v>4</v>
      </c>
      <c r="D45" s="260">
        <v>5</v>
      </c>
      <c r="E45" s="204">
        <v>1</v>
      </c>
      <c r="F45" s="204">
        <v>2</v>
      </c>
      <c r="G45" s="204" t="s">
        <v>162</v>
      </c>
      <c r="H45" s="204" t="s">
        <v>163</v>
      </c>
      <c r="I45" s="204">
        <v>4</v>
      </c>
      <c r="J45" s="205"/>
      <c r="K45" s="206"/>
      <c r="L45" s="206"/>
      <c r="M45" s="206"/>
      <c r="N45" s="206"/>
      <c r="O45" s="206"/>
      <c r="P45" s="206"/>
      <c r="Q45" s="206"/>
      <c r="R45" s="207"/>
      <c r="S45" s="259">
        <f>COUNTA(E46:R46)</f>
        <v>0</v>
      </c>
      <c r="T45" s="259">
        <f>IF(SUM(AD45:AG46)&gt;=AH45,1,0)</f>
        <v>0</v>
      </c>
      <c r="U45" s="274"/>
      <c r="V45" s="274"/>
      <c r="W45" s="66"/>
      <c r="X45" s="2"/>
      <c r="Y45" s="3"/>
      <c r="Z45" s="3"/>
      <c r="AA45" s="199"/>
      <c r="AB45" s="66"/>
      <c r="AC45" s="66"/>
      <c r="AD45" s="265">
        <f>IF(COUNTA(E46:F46)&gt;=2,1,0)</f>
        <v>0</v>
      </c>
      <c r="AE45" s="262">
        <f>IF(COUNTA(G46:H46)&gt;=1,1,0)</f>
        <v>0</v>
      </c>
      <c r="AF45" s="266">
        <f>IF(COUNTA(I46)&gt;=1,1,0)</f>
        <v>0</v>
      </c>
      <c r="AG45" s="262"/>
      <c r="AH45" s="265">
        <v>3</v>
      </c>
    </row>
    <row r="46" spans="1:34" ht="13.5" thickBot="1">
      <c r="A46" s="276"/>
      <c r="B46" s="288"/>
      <c r="C46" s="276"/>
      <c r="D46" s="276"/>
      <c r="E46" s="208"/>
      <c r="F46" s="208"/>
      <c r="G46" s="208"/>
      <c r="H46" s="208"/>
      <c r="I46" s="208"/>
      <c r="J46" s="209"/>
      <c r="K46" s="210"/>
      <c r="L46" s="210"/>
      <c r="M46" s="210"/>
      <c r="N46" s="210"/>
      <c r="O46" s="210"/>
      <c r="P46" s="210"/>
      <c r="Q46" s="210"/>
      <c r="R46" s="211"/>
      <c r="S46" s="276"/>
      <c r="T46" s="276"/>
      <c r="U46" s="273"/>
      <c r="V46" s="273"/>
      <c r="W46" s="66"/>
      <c r="X46" s="2"/>
      <c r="Y46" s="3"/>
      <c r="Z46" s="3"/>
      <c r="AA46" s="199"/>
      <c r="AB46" s="66"/>
      <c r="AC46" s="66"/>
      <c r="AD46" s="263"/>
      <c r="AE46" s="263"/>
      <c r="AF46" s="263"/>
      <c r="AG46" s="263"/>
      <c r="AH46" s="263"/>
    </row>
    <row r="47" spans="1:34" ht="13.5" thickBot="1">
      <c r="A47" s="259">
        <f>A45+1</f>
        <v>7</v>
      </c>
      <c r="B47" s="287" t="str">
        <f>DenStatus!C30</f>
        <v>Finding Your Way</v>
      </c>
      <c r="C47" s="260">
        <v>6</v>
      </c>
      <c r="D47" s="260">
        <v>6</v>
      </c>
      <c r="E47" s="204" t="s">
        <v>166</v>
      </c>
      <c r="F47" s="204" t="s">
        <v>167</v>
      </c>
      <c r="G47" s="204" t="s">
        <v>168</v>
      </c>
      <c r="H47" s="204" t="s">
        <v>169</v>
      </c>
      <c r="I47" s="204">
        <v>3</v>
      </c>
      <c r="J47" s="203">
        <v>4</v>
      </c>
      <c r="K47" s="205"/>
      <c r="L47" s="206"/>
      <c r="M47" s="206"/>
      <c r="N47" s="206"/>
      <c r="O47" s="206"/>
      <c r="P47" s="206"/>
      <c r="Q47" s="206"/>
      <c r="R47" s="207"/>
      <c r="S47" s="259">
        <f>COUNTA(E48:R48)</f>
        <v>0</v>
      </c>
      <c r="T47" s="259">
        <f>IF(SUM(AD47:AG48)&gt;=AH47,1,0)</f>
        <v>0</v>
      </c>
      <c r="U47" s="272"/>
      <c r="V47" s="272"/>
      <c r="W47" s="66"/>
      <c r="X47" s="2"/>
      <c r="Y47" s="3"/>
      <c r="Z47" s="3"/>
      <c r="AA47" s="199"/>
      <c r="AB47" s="66"/>
      <c r="AC47" s="66"/>
      <c r="AD47" s="265">
        <f>IF(COUNTA(E48:J48)&gt;=6,1,0)</f>
        <v>0</v>
      </c>
      <c r="AE47" s="262"/>
      <c r="AF47" s="262"/>
      <c r="AG47" s="262"/>
      <c r="AH47" s="265">
        <v>1</v>
      </c>
    </row>
    <row r="48" spans="1:34" ht="13.5" thickBot="1">
      <c r="A48" s="276"/>
      <c r="B48" s="288"/>
      <c r="C48" s="276"/>
      <c r="D48" s="276"/>
      <c r="E48" s="208"/>
      <c r="F48" s="208"/>
      <c r="G48" s="208"/>
      <c r="H48" s="208"/>
      <c r="I48" s="208"/>
      <c r="J48" s="208"/>
      <c r="K48" s="209"/>
      <c r="L48" s="210"/>
      <c r="M48" s="210"/>
      <c r="N48" s="210"/>
      <c r="O48" s="210"/>
      <c r="P48" s="210"/>
      <c r="Q48" s="210"/>
      <c r="R48" s="211"/>
      <c r="S48" s="276"/>
      <c r="T48" s="276"/>
      <c r="U48" s="273"/>
      <c r="V48" s="273"/>
      <c r="W48" s="66"/>
      <c r="X48" s="2"/>
      <c r="Y48" s="3"/>
      <c r="Z48" s="3"/>
      <c r="AA48" s="199"/>
      <c r="AB48" s="66"/>
      <c r="AC48" s="66"/>
      <c r="AD48" s="263"/>
      <c r="AE48" s="263"/>
      <c r="AF48" s="263"/>
      <c r="AG48" s="263"/>
      <c r="AH48" s="263"/>
    </row>
    <row r="49" spans="1:34" ht="13.5" thickBot="1">
      <c r="A49" s="259">
        <f>A47+1</f>
        <v>8</v>
      </c>
      <c r="B49" s="287" t="str">
        <f>DenStatus!C31</f>
        <v>Germs Alive!</v>
      </c>
      <c r="C49" s="260">
        <v>5</v>
      </c>
      <c r="D49" s="260">
        <v>6</v>
      </c>
      <c r="E49" s="203">
        <v>1</v>
      </c>
      <c r="F49" s="203">
        <v>2</v>
      </c>
      <c r="G49" s="203">
        <v>3</v>
      </c>
      <c r="H49" s="203">
        <v>4</v>
      </c>
      <c r="I49" s="203">
        <v>5</v>
      </c>
      <c r="J49" s="203">
        <v>6</v>
      </c>
      <c r="K49" s="205"/>
      <c r="L49" s="206"/>
      <c r="M49" s="206"/>
      <c r="N49" s="206"/>
      <c r="O49" s="206"/>
      <c r="P49" s="206"/>
      <c r="Q49" s="206"/>
      <c r="R49" s="207"/>
      <c r="S49" s="259">
        <f>COUNTA(E50:R50)</f>
        <v>0</v>
      </c>
      <c r="T49" s="259">
        <f>IF(SUM(AD49:AG50)&gt;=AH49,1,0)</f>
        <v>0</v>
      </c>
      <c r="U49" s="272"/>
      <c r="V49" s="272"/>
      <c r="W49" s="66"/>
      <c r="X49" s="2"/>
      <c r="Y49" s="3"/>
      <c r="Z49" s="3"/>
      <c r="AA49" s="199"/>
      <c r="AB49" s="66"/>
      <c r="AC49" s="66"/>
      <c r="AD49" s="265">
        <f>IF(COUNTA(E50:J50)&gt;=5,1,0)</f>
        <v>0</v>
      </c>
      <c r="AE49" s="262"/>
      <c r="AF49" s="262"/>
      <c r="AG49" s="262"/>
      <c r="AH49" s="265">
        <v>1</v>
      </c>
    </row>
    <row r="50" spans="1:34" ht="13.5" thickBot="1">
      <c r="A50" s="276"/>
      <c r="B50" s="288"/>
      <c r="C50" s="276"/>
      <c r="D50" s="276"/>
      <c r="E50" s="208"/>
      <c r="F50" s="208"/>
      <c r="G50" s="208"/>
      <c r="H50" s="208"/>
      <c r="I50" s="208"/>
      <c r="J50" s="208"/>
      <c r="K50" s="209"/>
      <c r="L50" s="210"/>
      <c r="M50" s="210"/>
      <c r="N50" s="210"/>
      <c r="O50" s="210"/>
      <c r="P50" s="210"/>
      <c r="Q50" s="210"/>
      <c r="R50" s="211"/>
      <c r="S50" s="276"/>
      <c r="T50" s="276"/>
      <c r="U50" s="273"/>
      <c r="V50" s="273"/>
      <c r="W50" s="66"/>
      <c r="X50" s="2"/>
      <c r="Y50" s="3"/>
      <c r="Z50" s="3"/>
      <c r="AA50" s="199"/>
      <c r="AB50" s="66"/>
      <c r="AC50" s="66"/>
      <c r="AD50" s="263"/>
      <c r="AE50" s="263"/>
      <c r="AF50" s="263"/>
      <c r="AG50" s="263"/>
      <c r="AH50" s="263"/>
    </row>
    <row r="51" spans="1:34" ht="13.5" thickBot="1">
      <c r="A51" s="259">
        <f>A49+1</f>
        <v>9</v>
      </c>
      <c r="B51" s="287" t="str">
        <f>DenStatus!C32</f>
        <v>Grow Something</v>
      </c>
      <c r="C51" s="260">
        <v>4</v>
      </c>
      <c r="D51" s="260">
        <v>6</v>
      </c>
      <c r="E51" s="203">
        <v>1</v>
      </c>
      <c r="F51" s="203">
        <v>2</v>
      </c>
      <c r="G51" s="203">
        <v>3</v>
      </c>
      <c r="H51" s="204" t="s">
        <v>164</v>
      </c>
      <c r="I51" s="204" t="s">
        <v>165</v>
      </c>
      <c r="J51" s="204" t="s">
        <v>178</v>
      </c>
      <c r="K51" s="205"/>
      <c r="L51" s="206"/>
      <c r="M51" s="206"/>
      <c r="N51" s="206"/>
      <c r="O51" s="206"/>
      <c r="P51" s="206"/>
      <c r="Q51" s="206"/>
      <c r="R51" s="207"/>
      <c r="S51" s="259">
        <f>COUNTA(E52:R52)</f>
        <v>0</v>
      </c>
      <c r="T51" s="259">
        <f>IF(SUM(AD51:AG52)&gt;=AH51,1,0)</f>
        <v>0</v>
      </c>
      <c r="U51" s="272"/>
      <c r="V51" s="272"/>
      <c r="W51" s="66"/>
      <c r="X51" s="2"/>
      <c r="Y51" s="3"/>
      <c r="Z51" s="3"/>
      <c r="AA51" s="199"/>
      <c r="AB51" s="66"/>
      <c r="AC51" s="66"/>
      <c r="AD51" s="265">
        <f>IF(COUNTA(E52:G52)&gt;=3,1,0)</f>
        <v>0</v>
      </c>
      <c r="AE51" s="275">
        <f>IF(COUNTA(H52:J52)&gt;=1,1,0)</f>
        <v>0</v>
      </c>
      <c r="AF51" s="262"/>
      <c r="AG51" s="262"/>
      <c r="AH51" s="265">
        <v>2</v>
      </c>
    </row>
    <row r="52" spans="1:34" ht="13.5" thickBot="1">
      <c r="A52" s="276"/>
      <c r="B52" s="288"/>
      <c r="C52" s="276"/>
      <c r="D52" s="276"/>
      <c r="E52" s="208"/>
      <c r="F52" s="208"/>
      <c r="G52" s="208"/>
      <c r="H52" s="208"/>
      <c r="I52" s="208"/>
      <c r="J52" s="208"/>
      <c r="K52" s="209"/>
      <c r="L52" s="210"/>
      <c r="M52" s="210"/>
      <c r="N52" s="210"/>
      <c r="O52" s="210"/>
      <c r="P52" s="210"/>
      <c r="Q52" s="210"/>
      <c r="R52" s="211"/>
      <c r="S52" s="276"/>
      <c r="T52" s="276"/>
      <c r="U52" s="273"/>
      <c r="V52" s="273"/>
      <c r="W52" s="66"/>
      <c r="X52" s="2"/>
      <c r="Y52" s="3"/>
      <c r="Z52" s="3"/>
      <c r="AA52" s="199"/>
      <c r="AB52" s="66"/>
      <c r="AC52" s="66"/>
      <c r="AD52" s="263"/>
      <c r="AE52" s="263"/>
      <c r="AF52" s="263"/>
      <c r="AG52" s="263"/>
      <c r="AH52" s="263"/>
    </row>
    <row r="53" spans="1:34" ht="13.5" thickBot="1">
      <c r="A53" s="259">
        <f>A51+1</f>
        <v>10</v>
      </c>
      <c r="B53" s="287" t="str">
        <f>DenStatus!C33</f>
        <v>Hometown Heroes</v>
      </c>
      <c r="C53" s="260">
        <v>4</v>
      </c>
      <c r="D53" s="260">
        <v>6</v>
      </c>
      <c r="E53" s="203">
        <v>1</v>
      </c>
      <c r="F53" s="203">
        <v>2</v>
      </c>
      <c r="G53" s="203">
        <v>3</v>
      </c>
      <c r="H53" s="204" t="s">
        <v>164</v>
      </c>
      <c r="I53" s="204" t="s">
        <v>165</v>
      </c>
      <c r="J53" s="204" t="s">
        <v>178</v>
      </c>
      <c r="K53" s="205"/>
      <c r="L53" s="206"/>
      <c r="M53" s="206"/>
      <c r="N53" s="206"/>
      <c r="O53" s="206"/>
      <c r="P53" s="206"/>
      <c r="Q53" s="206"/>
      <c r="R53" s="207"/>
      <c r="S53" s="259">
        <f>COUNTA(E54:R54)</f>
        <v>0</v>
      </c>
      <c r="T53" s="259">
        <f>IF(SUM(AD53:AG54)&gt;=AH53,1,0)</f>
        <v>0</v>
      </c>
      <c r="U53" s="272"/>
      <c r="V53" s="272"/>
      <c r="W53" s="66"/>
      <c r="X53" s="2"/>
      <c r="Y53" s="3"/>
      <c r="Z53" s="3"/>
      <c r="AA53" s="199"/>
      <c r="AB53" s="66"/>
      <c r="AC53" s="66"/>
      <c r="AD53" s="265">
        <f>IF(COUNTA(E54:G54)&gt;=3,1,0)</f>
        <v>0</v>
      </c>
      <c r="AE53" s="266">
        <f>IF(COUNTA(H54:J54)&gt;=1,1,0)</f>
        <v>0</v>
      </c>
      <c r="AF53" s="262"/>
      <c r="AG53" s="262"/>
      <c r="AH53" s="265">
        <v>2</v>
      </c>
    </row>
    <row r="54" spans="1:34" ht="13.5" thickBot="1">
      <c r="A54" s="276"/>
      <c r="B54" s="288"/>
      <c r="C54" s="276"/>
      <c r="D54" s="276"/>
      <c r="E54" s="208"/>
      <c r="F54" s="208"/>
      <c r="G54" s="208"/>
      <c r="H54" s="208"/>
      <c r="I54" s="208"/>
      <c r="J54" s="208"/>
      <c r="K54" s="209"/>
      <c r="L54" s="210"/>
      <c r="M54" s="210"/>
      <c r="N54" s="210"/>
      <c r="O54" s="210"/>
      <c r="P54" s="210"/>
      <c r="Q54" s="210"/>
      <c r="R54" s="211"/>
      <c r="S54" s="276"/>
      <c r="T54" s="276"/>
      <c r="U54" s="273"/>
      <c r="V54" s="273"/>
      <c r="W54" s="66"/>
      <c r="X54" s="2"/>
      <c r="Y54" s="3"/>
      <c r="Z54" s="3"/>
      <c r="AA54" s="199"/>
      <c r="AB54" s="66"/>
      <c r="AC54" s="66"/>
      <c r="AD54" s="263"/>
      <c r="AE54" s="263"/>
      <c r="AF54" s="263"/>
      <c r="AG54" s="263"/>
      <c r="AH54" s="263"/>
    </row>
    <row r="55" spans="1:34" ht="13.5" thickBot="1">
      <c r="A55" s="259">
        <v>11</v>
      </c>
      <c r="B55" s="287" t="str">
        <f>DenStatus!C34</f>
        <v>Motor Away</v>
      </c>
      <c r="C55" s="260">
        <v>4</v>
      </c>
      <c r="D55" s="260">
        <v>4</v>
      </c>
      <c r="E55" s="204" t="s">
        <v>166</v>
      </c>
      <c r="F55" s="204" t="s">
        <v>167</v>
      </c>
      <c r="G55" s="203">
        <v>2</v>
      </c>
      <c r="H55" s="203">
        <v>3</v>
      </c>
      <c r="I55" s="205"/>
      <c r="J55" s="206"/>
      <c r="K55" s="206"/>
      <c r="L55" s="206"/>
      <c r="M55" s="206"/>
      <c r="N55" s="206"/>
      <c r="O55" s="206"/>
      <c r="P55" s="206"/>
      <c r="Q55" s="206"/>
      <c r="R55" s="207"/>
      <c r="S55" s="259">
        <f>COUNTA(E56:R56)</f>
        <v>0</v>
      </c>
      <c r="T55" s="259">
        <f>IF(SUM(AD55:AG56)&gt;=AH55,1,0)</f>
        <v>0</v>
      </c>
      <c r="U55" s="272"/>
      <c r="V55" s="272"/>
      <c r="W55" s="66"/>
      <c r="X55" s="2"/>
      <c r="Y55" s="3"/>
      <c r="Z55" s="3"/>
      <c r="AA55" s="199"/>
      <c r="AB55" s="66"/>
      <c r="AC55" s="66"/>
      <c r="AD55" s="265">
        <f>IF(COUNTA(E56:H56)&gt;=4,1,0)</f>
        <v>0</v>
      </c>
      <c r="AE55" s="262"/>
      <c r="AF55" s="262"/>
      <c r="AG55" s="262"/>
      <c r="AH55" s="265">
        <v>1</v>
      </c>
    </row>
    <row r="56" spans="1:34" ht="13.5" thickBot="1">
      <c r="A56" s="276"/>
      <c r="B56" s="288"/>
      <c r="C56" s="276"/>
      <c r="D56" s="276"/>
      <c r="E56" s="208"/>
      <c r="F56" s="208"/>
      <c r="G56" s="208"/>
      <c r="H56" s="208"/>
      <c r="I56" s="209"/>
      <c r="J56" s="210"/>
      <c r="K56" s="210"/>
      <c r="L56" s="210"/>
      <c r="M56" s="210"/>
      <c r="N56" s="210"/>
      <c r="O56" s="210"/>
      <c r="P56" s="210"/>
      <c r="Q56" s="210"/>
      <c r="R56" s="211"/>
      <c r="S56" s="276"/>
      <c r="T56" s="276"/>
      <c r="U56" s="273"/>
      <c r="V56" s="273"/>
      <c r="W56" s="66"/>
      <c r="X56" s="2"/>
      <c r="Y56" s="3"/>
      <c r="Z56" s="3"/>
      <c r="AA56" s="199"/>
      <c r="AB56" s="66"/>
      <c r="AC56" s="66"/>
      <c r="AD56" s="263"/>
      <c r="AE56" s="263"/>
      <c r="AF56" s="263"/>
      <c r="AG56" s="263"/>
      <c r="AH56" s="263"/>
    </row>
    <row r="57" spans="1:34" ht="13.5" thickBot="1">
      <c r="A57" s="259">
        <v>12</v>
      </c>
      <c r="B57" s="287" t="str">
        <f>DenStatus!C35</f>
        <v>Paws of Skill</v>
      </c>
      <c r="C57" s="260">
        <v>4</v>
      </c>
      <c r="D57" s="260">
        <v>7</v>
      </c>
      <c r="E57" s="203">
        <v>1</v>
      </c>
      <c r="F57" s="203">
        <v>2</v>
      </c>
      <c r="G57" s="203">
        <v>3</v>
      </c>
      <c r="H57" s="203">
        <v>4</v>
      </c>
      <c r="I57" s="203">
        <v>5</v>
      </c>
      <c r="J57" s="203">
        <v>6</v>
      </c>
      <c r="K57" s="203">
        <v>7</v>
      </c>
      <c r="L57" s="205"/>
      <c r="M57" s="206"/>
      <c r="N57" s="206"/>
      <c r="O57" s="206"/>
      <c r="P57" s="206"/>
      <c r="Q57" s="206"/>
      <c r="R57" s="207"/>
      <c r="S57" s="259">
        <f>COUNTA(E58:R58)</f>
        <v>0</v>
      </c>
      <c r="T57" s="259">
        <f>IF(SUM(AD57:AG58)&gt;=AH57,1,0)</f>
        <v>0</v>
      </c>
      <c r="U57" s="272"/>
      <c r="V57" s="272"/>
      <c r="W57" s="66"/>
      <c r="X57" s="2"/>
      <c r="Y57" s="3"/>
      <c r="Z57" s="3"/>
      <c r="AA57" s="199"/>
      <c r="AB57" s="66"/>
      <c r="AC57" s="66"/>
      <c r="AD57" s="265">
        <f>IF(COUNTA(E58:H58)&gt;=4,1,0)</f>
        <v>0</v>
      </c>
      <c r="AE57" s="262"/>
      <c r="AF57" s="262"/>
      <c r="AG57" s="262"/>
      <c r="AH57" s="265">
        <v>1</v>
      </c>
    </row>
    <row r="58" spans="1:34" ht="13.5" thickBot="1">
      <c r="A58" s="276"/>
      <c r="B58" s="288"/>
      <c r="C58" s="276"/>
      <c r="D58" s="276"/>
      <c r="E58" s="208"/>
      <c r="F58" s="208"/>
      <c r="G58" s="208"/>
      <c r="H58" s="208"/>
      <c r="I58" s="208"/>
      <c r="J58" s="208"/>
      <c r="K58" s="208"/>
      <c r="L58" s="209"/>
      <c r="M58" s="210"/>
      <c r="N58" s="210"/>
      <c r="O58" s="210"/>
      <c r="P58" s="210"/>
      <c r="Q58" s="210"/>
      <c r="R58" s="211"/>
      <c r="S58" s="276"/>
      <c r="T58" s="276"/>
      <c r="U58" s="273"/>
      <c r="V58" s="273"/>
      <c r="W58" s="66"/>
      <c r="X58" s="2"/>
      <c r="Y58" s="3"/>
      <c r="Z58" s="3"/>
      <c r="AA58" s="199"/>
      <c r="AB58" s="66"/>
      <c r="AC58" s="66"/>
      <c r="AD58" s="263"/>
      <c r="AE58" s="263"/>
      <c r="AF58" s="263"/>
      <c r="AG58" s="263"/>
      <c r="AH58" s="263"/>
    </row>
    <row r="59" spans="1:34" ht="13.5" thickBot="1">
      <c r="A59" s="268">
        <v>13</v>
      </c>
      <c r="B59" s="283" t="str">
        <f>DenStatus!C36</f>
        <v>Spirit of the Water</v>
      </c>
      <c r="C59" s="281">
        <v>5</v>
      </c>
      <c r="D59" s="281">
        <v>5</v>
      </c>
      <c r="E59" s="197">
        <v>1</v>
      </c>
      <c r="F59" s="197">
        <v>2</v>
      </c>
      <c r="G59" s="197">
        <v>3</v>
      </c>
      <c r="H59" s="197">
        <v>4</v>
      </c>
      <c r="I59" s="197">
        <v>5</v>
      </c>
      <c r="J59" s="205"/>
      <c r="K59" s="78"/>
      <c r="L59" s="78"/>
      <c r="M59" s="78"/>
      <c r="N59" s="78"/>
      <c r="O59" s="78"/>
      <c r="P59" s="78"/>
      <c r="Q59" s="78"/>
      <c r="R59" s="202"/>
      <c r="S59" s="268">
        <f>COUNTA(E60:R60)</f>
        <v>0</v>
      </c>
      <c r="T59" s="268">
        <f>IF(SUM(AD59:AG60)&gt;=AH59,1,0)</f>
        <v>0</v>
      </c>
      <c r="U59" s="270"/>
      <c r="V59" s="270"/>
      <c r="W59" s="66"/>
      <c r="X59" s="2"/>
      <c r="Y59" s="3"/>
      <c r="Z59" s="3"/>
      <c r="AA59" s="199"/>
      <c r="AB59" s="66"/>
      <c r="AC59" s="66"/>
      <c r="AD59" s="265">
        <f>IF(COUNTA(E60:I60)&gt;=5,1,0)</f>
        <v>0</v>
      </c>
      <c r="AE59" s="262"/>
      <c r="AF59" s="262"/>
      <c r="AG59" s="262"/>
      <c r="AH59" s="265">
        <v>1</v>
      </c>
    </row>
    <row r="60" spans="1:34" ht="13.5" thickBot="1">
      <c r="A60" s="282"/>
      <c r="B60" s="284"/>
      <c r="C60" s="282"/>
      <c r="D60" s="269"/>
      <c r="E60" s="8"/>
      <c r="F60" s="8"/>
      <c r="G60" s="8"/>
      <c r="H60" s="8"/>
      <c r="I60" s="8"/>
      <c r="J60" s="183"/>
      <c r="K60" s="184"/>
      <c r="L60" s="184"/>
      <c r="M60" s="184"/>
      <c r="N60" s="184"/>
      <c r="O60" s="184"/>
      <c r="P60" s="184"/>
      <c r="Q60" s="184"/>
      <c r="R60" s="198"/>
      <c r="S60" s="269"/>
      <c r="T60" s="269"/>
      <c r="U60" s="271"/>
      <c r="V60" s="271"/>
      <c r="W60" s="66"/>
      <c r="X60" s="2"/>
      <c r="Y60" s="3"/>
      <c r="Z60" s="3"/>
      <c r="AA60" s="199"/>
      <c r="AB60" s="66"/>
      <c r="AC60" s="66"/>
      <c r="AD60" s="263"/>
      <c r="AE60" s="263"/>
      <c r="AF60" s="263"/>
      <c r="AG60" s="263"/>
      <c r="AH60" s="263"/>
    </row>
    <row r="61" spans="1:34" ht="13.5" thickTop="1">
      <c r="A61" s="66"/>
      <c r="B61" s="72" t="s">
        <v>91</v>
      </c>
      <c r="C61" s="73">
        <f>IF(SUM(T35:T60)&gt;=1,"X",0)</f>
        <v>0</v>
      </c>
      <c r="D61" s="227" t="s">
        <v>212</v>
      </c>
      <c r="E61" s="76"/>
      <c r="F61" s="76"/>
      <c r="G61" s="76"/>
      <c r="H61" s="76"/>
      <c r="I61" s="76"/>
      <c r="J61" s="76"/>
      <c r="K61" s="76"/>
      <c r="L61" s="76"/>
      <c r="M61" s="76"/>
      <c r="N61" s="76"/>
      <c r="O61" s="76"/>
      <c r="P61" s="76"/>
      <c r="Q61" s="76"/>
      <c r="R61" s="66"/>
      <c r="S61" s="66"/>
      <c r="T61" s="66"/>
      <c r="U61" s="200"/>
      <c r="V61" s="66"/>
      <c r="W61" s="66"/>
      <c r="X61" s="6"/>
      <c r="Y61" s="3"/>
      <c r="Z61" s="3"/>
      <c r="AA61" s="199"/>
      <c r="AB61" s="66"/>
      <c r="AC61" s="66"/>
      <c r="AD61" s="66"/>
      <c r="AE61" s="66"/>
      <c r="AF61" s="66"/>
      <c r="AG61" s="66"/>
      <c r="AH61" s="66"/>
    </row>
    <row r="62" spans="1:34">
      <c r="A62" s="66"/>
      <c r="B62" s="77"/>
      <c r="C62" s="78"/>
      <c r="D62" s="76"/>
      <c r="E62" s="76"/>
      <c r="F62" s="76"/>
      <c r="G62" s="76"/>
      <c r="H62" s="76"/>
      <c r="I62" s="76"/>
      <c r="J62" s="76"/>
      <c r="K62" s="76"/>
      <c r="L62" s="76"/>
      <c r="M62" s="76"/>
      <c r="N62" s="76"/>
      <c r="O62" s="76"/>
      <c r="P62" s="76"/>
      <c r="Q62" s="76"/>
      <c r="R62" s="66"/>
      <c r="S62" s="66"/>
      <c r="T62" s="66"/>
      <c r="U62" s="66"/>
      <c r="V62" s="66"/>
      <c r="W62" s="66"/>
      <c r="X62" s="2"/>
      <c r="Y62" s="3"/>
      <c r="Z62" s="3"/>
      <c r="AA62" s="199"/>
      <c r="AB62" s="66"/>
      <c r="AC62" s="66"/>
      <c r="AD62" s="237" t="s">
        <v>100</v>
      </c>
      <c r="AE62" s="232"/>
      <c r="AF62" s="232"/>
      <c r="AG62" s="232"/>
      <c r="AH62" s="218"/>
    </row>
    <row r="63" spans="1:34">
      <c r="A63" s="67" t="s">
        <v>107</v>
      </c>
      <c r="B63" s="66"/>
      <c r="C63" s="66"/>
      <c r="D63" s="66"/>
      <c r="E63" s="66"/>
      <c r="F63" s="66"/>
      <c r="G63" s="66"/>
      <c r="H63" s="66"/>
      <c r="I63" s="66"/>
      <c r="J63" s="66"/>
      <c r="K63" s="66"/>
      <c r="L63" s="66"/>
      <c r="M63" s="66"/>
      <c r="N63" s="66"/>
      <c r="O63" s="66"/>
      <c r="P63" s="66"/>
      <c r="Q63" s="66"/>
      <c r="R63" s="66"/>
      <c r="S63" s="66"/>
      <c r="T63" s="66"/>
      <c r="U63" s="66"/>
      <c r="V63" s="66"/>
      <c r="W63" s="66"/>
      <c r="X63" s="2"/>
      <c r="Y63" s="3"/>
      <c r="Z63" s="3"/>
      <c r="AA63" s="199"/>
      <c r="AB63" s="66"/>
      <c r="AC63" s="66"/>
      <c r="AD63" s="233" t="s">
        <v>27</v>
      </c>
      <c r="AE63" s="234"/>
      <c r="AF63" s="234"/>
      <c r="AG63" s="234"/>
      <c r="AH63" s="235"/>
    </row>
    <row r="64" spans="1:34">
      <c r="A64" s="68" t="s">
        <v>6</v>
      </c>
      <c r="B64" s="68"/>
      <c r="C64" s="68" t="s">
        <v>8</v>
      </c>
      <c r="D64" s="68"/>
      <c r="E64" s="195" t="s">
        <v>34</v>
      </c>
      <c r="F64" s="85"/>
      <c r="G64" s="85"/>
      <c r="H64" s="85"/>
      <c r="I64" s="85"/>
      <c r="J64" s="85"/>
      <c r="K64" s="85"/>
      <c r="L64" s="85"/>
      <c r="M64" s="85"/>
      <c r="N64" s="85"/>
      <c r="O64" s="85"/>
      <c r="P64" s="85"/>
      <c r="Q64" s="85"/>
      <c r="R64" s="86"/>
      <c r="S64" s="291" t="s">
        <v>5</v>
      </c>
      <c r="T64" s="292"/>
      <c r="U64" s="292"/>
      <c r="V64" s="293"/>
      <c r="W64" s="66"/>
      <c r="X64" s="2"/>
      <c r="Y64" s="3"/>
      <c r="Z64" s="3"/>
      <c r="AA64" s="199"/>
      <c r="AB64" s="66"/>
      <c r="AC64" s="66"/>
      <c r="AD64" s="91" t="s">
        <v>35</v>
      </c>
      <c r="AE64" s="91" t="s">
        <v>51</v>
      </c>
      <c r="AF64" s="112" t="s">
        <v>180</v>
      </c>
      <c r="AG64" s="112" t="s">
        <v>183</v>
      </c>
      <c r="AH64" s="91" t="s">
        <v>1</v>
      </c>
    </row>
    <row r="65" spans="1:34">
      <c r="A65" s="69" t="s">
        <v>46</v>
      </c>
      <c r="B65" s="68" t="s">
        <v>43</v>
      </c>
      <c r="C65" s="69" t="s">
        <v>49</v>
      </c>
      <c r="D65" s="70" t="s">
        <v>17</v>
      </c>
      <c r="E65" s="87">
        <v>1</v>
      </c>
      <c r="F65" s="240"/>
      <c r="G65" s="179"/>
      <c r="H65" s="179"/>
      <c r="I65" s="179"/>
      <c r="J65" s="179"/>
      <c r="K65" s="179"/>
      <c r="L65" s="179"/>
      <c r="M65" s="179"/>
      <c r="N65" s="179"/>
      <c r="O65" s="179"/>
      <c r="P65" s="179"/>
      <c r="Q65" s="179"/>
      <c r="R65" s="88"/>
      <c r="S65" s="69" t="s">
        <v>2</v>
      </c>
      <c r="T65" s="69" t="s">
        <v>32</v>
      </c>
      <c r="U65" s="69" t="s">
        <v>25</v>
      </c>
      <c r="V65" s="59" t="s">
        <v>104</v>
      </c>
      <c r="W65" s="66"/>
      <c r="X65" s="6"/>
      <c r="Y65" s="3"/>
      <c r="Z65" s="3"/>
      <c r="AA65" s="199"/>
      <c r="AB65" s="66"/>
      <c r="AC65" s="66"/>
      <c r="AD65" s="236" t="s">
        <v>52</v>
      </c>
      <c r="AE65" s="236" t="s">
        <v>52</v>
      </c>
      <c r="AF65" s="72" t="s">
        <v>52</v>
      </c>
      <c r="AG65" s="72" t="s">
        <v>52</v>
      </c>
      <c r="AH65" s="236" t="s">
        <v>53</v>
      </c>
    </row>
    <row r="66" spans="1:34">
      <c r="A66" s="69">
        <v>1</v>
      </c>
      <c r="B66" s="68" t="str">
        <f>DenStatus!C40</f>
        <v>Child Protection</v>
      </c>
      <c r="C66" s="69">
        <v>1</v>
      </c>
      <c r="D66" s="240">
        <v>1</v>
      </c>
      <c r="E66" s="7"/>
      <c r="F66" s="240"/>
      <c r="G66" s="179"/>
      <c r="H66" s="179"/>
      <c r="I66" s="179"/>
      <c r="J66" s="179"/>
      <c r="K66" s="179"/>
      <c r="L66" s="179"/>
      <c r="M66" s="179"/>
      <c r="N66" s="179"/>
      <c r="O66" s="179"/>
      <c r="P66" s="179"/>
      <c r="Q66" s="179"/>
      <c r="R66" s="88"/>
      <c r="S66" s="69">
        <f>COUNTA(E66:R66)</f>
        <v>0</v>
      </c>
      <c r="T66" s="69">
        <f>IF(SUM(AD66:AE66)&gt;=AH66,1,0)</f>
        <v>0</v>
      </c>
      <c r="U66" s="4"/>
      <c r="V66" s="4"/>
      <c r="W66" s="66"/>
      <c r="X66" s="2"/>
      <c r="Y66" s="3"/>
      <c r="Z66" s="3"/>
      <c r="AA66" s="199"/>
      <c r="AB66" s="66"/>
      <c r="AC66" s="66"/>
      <c r="AD66" s="225">
        <f>IF(S66&gt;=C66,1,0)</f>
        <v>0</v>
      </c>
      <c r="AE66" s="225"/>
      <c r="AF66" s="225"/>
      <c r="AG66" s="225"/>
      <c r="AH66" s="225">
        <v>1</v>
      </c>
    </row>
    <row r="67" spans="1:34" ht="13.5" thickBot="1">
      <c r="A67" s="69">
        <f>A66+1</f>
        <v>2</v>
      </c>
      <c r="B67" s="68" t="str">
        <f>DenStatus!C41</f>
        <v>Cyber Chip</v>
      </c>
      <c r="C67" s="69">
        <v>1</v>
      </c>
      <c r="D67" s="240">
        <v>1</v>
      </c>
      <c r="E67" s="8"/>
      <c r="F67" s="183"/>
      <c r="G67" s="184"/>
      <c r="H67" s="184"/>
      <c r="I67" s="184"/>
      <c r="J67" s="184"/>
      <c r="K67" s="184"/>
      <c r="L67" s="184"/>
      <c r="M67" s="184"/>
      <c r="N67" s="184"/>
      <c r="O67" s="184"/>
      <c r="P67" s="184"/>
      <c r="Q67" s="184"/>
      <c r="R67" s="198"/>
      <c r="S67" s="69">
        <f>COUNTA(E67:R67)</f>
        <v>0</v>
      </c>
      <c r="T67" s="69">
        <f>IF(SUM(AD67:AE67)&gt;=AH67,1,0)</f>
        <v>0</v>
      </c>
      <c r="U67" s="4"/>
      <c r="V67" s="4"/>
      <c r="W67" s="66"/>
      <c r="X67" s="2"/>
      <c r="Y67" s="3"/>
      <c r="Z67" s="3"/>
      <c r="AA67" s="199"/>
      <c r="AB67" s="66"/>
      <c r="AC67" s="66"/>
      <c r="AD67" s="225">
        <f>IF(S67&gt;=C67,1,0)</f>
        <v>0</v>
      </c>
      <c r="AE67" s="225"/>
      <c r="AF67" s="225"/>
      <c r="AG67" s="225"/>
      <c r="AH67" s="225">
        <v>1</v>
      </c>
    </row>
    <row r="68" spans="1:34" ht="13.5" thickTop="1">
      <c r="A68" s="218"/>
      <c r="B68" s="72" t="s">
        <v>108</v>
      </c>
      <c r="C68" s="73">
        <f>IF(SUM(T66:T67)&gt;=2,"X",0)</f>
        <v>0</v>
      </c>
      <c r="D68" s="227" t="s">
        <v>212</v>
      </c>
      <c r="E68" s="76"/>
      <c r="F68" s="75"/>
      <c r="G68" s="75"/>
      <c r="H68" s="75"/>
      <c r="I68" s="75"/>
      <c r="J68" s="75"/>
      <c r="K68" s="75"/>
      <c r="L68" s="75"/>
      <c r="M68" s="75"/>
      <c r="N68" s="75"/>
      <c r="O68" s="75"/>
      <c r="P68" s="75"/>
      <c r="Q68" s="75"/>
      <c r="R68" s="75"/>
      <c r="S68" s="75"/>
      <c r="T68" s="75"/>
      <c r="U68" s="5"/>
      <c r="V68" s="89"/>
      <c r="W68" s="66"/>
      <c r="X68" s="2"/>
      <c r="Y68" s="3"/>
      <c r="Z68" s="3"/>
      <c r="AA68" s="199"/>
      <c r="AB68" s="66"/>
      <c r="AC68" s="66"/>
      <c r="AD68" s="66"/>
      <c r="AE68" s="66"/>
      <c r="AF68" s="66"/>
      <c r="AG68" s="66"/>
      <c r="AH68" s="66"/>
    </row>
    <row r="69" spans="1:34">
      <c r="A69" s="66"/>
      <c r="B69" s="77"/>
      <c r="C69" s="78"/>
      <c r="D69" s="76"/>
      <c r="E69" s="76"/>
      <c r="F69" s="76"/>
      <c r="G69" s="76"/>
      <c r="H69" s="76"/>
      <c r="I69" s="76"/>
      <c r="J69" s="76"/>
      <c r="K69" s="76"/>
      <c r="L69" s="76"/>
      <c r="M69" s="76"/>
      <c r="N69" s="76"/>
      <c r="O69" s="76"/>
      <c r="P69" s="76"/>
      <c r="Q69" s="76"/>
      <c r="R69" s="66"/>
      <c r="S69" s="66"/>
      <c r="T69" s="66"/>
      <c r="U69" s="66"/>
      <c r="V69" s="66"/>
      <c r="W69" s="66"/>
      <c r="X69" s="6"/>
      <c r="Y69" s="3"/>
      <c r="Z69" s="3"/>
      <c r="AA69" s="199"/>
      <c r="AB69" s="66"/>
      <c r="AC69" s="66"/>
      <c r="AD69" s="237" t="s">
        <v>101</v>
      </c>
      <c r="AE69" s="232"/>
      <c r="AF69" s="232"/>
      <c r="AG69" s="232"/>
      <c r="AH69" s="218"/>
    </row>
    <row r="70" spans="1:34">
      <c r="A70" s="66"/>
      <c r="B70" s="58" t="s">
        <v>99</v>
      </c>
      <c r="C70" s="69">
        <f>IF(SUM(AD73:AD76)&gt;=SUM(AH73:AH76),"X",0)</f>
        <v>0</v>
      </c>
      <c r="D70" s="76"/>
      <c r="E70" s="76"/>
      <c r="F70" s="76"/>
      <c r="G70" s="76"/>
      <c r="H70" s="76"/>
      <c r="I70" s="76"/>
      <c r="J70" s="76"/>
      <c r="K70" s="76"/>
      <c r="L70" s="76"/>
      <c r="M70" s="76"/>
      <c r="N70" s="76"/>
      <c r="O70" s="76"/>
      <c r="P70" s="76"/>
      <c r="Q70" s="76"/>
      <c r="R70" s="66"/>
      <c r="S70" s="66"/>
      <c r="T70" s="66"/>
      <c r="U70" s="66"/>
      <c r="V70" s="66"/>
      <c r="W70" s="66"/>
      <c r="X70" s="6"/>
      <c r="Y70" s="3"/>
      <c r="Z70" s="3"/>
      <c r="AA70" s="199"/>
      <c r="AB70" s="66"/>
      <c r="AC70" s="66"/>
      <c r="AD70" s="233" t="s">
        <v>27</v>
      </c>
      <c r="AE70" s="234"/>
      <c r="AF70" s="234"/>
      <c r="AG70" s="234"/>
      <c r="AH70" s="235"/>
    </row>
    <row r="71" spans="1:34">
      <c r="A71" s="66"/>
      <c r="B71" s="77"/>
      <c r="C71" s="78"/>
      <c r="D71" s="76"/>
      <c r="E71" s="76"/>
      <c r="F71" s="76"/>
      <c r="G71" s="76"/>
      <c r="H71" s="76"/>
      <c r="I71" s="76"/>
      <c r="J71" s="76"/>
      <c r="K71" s="76"/>
      <c r="L71" s="76"/>
      <c r="M71" s="76"/>
      <c r="N71" s="76"/>
      <c r="O71" s="76"/>
      <c r="P71" s="76"/>
      <c r="Q71" s="76"/>
      <c r="R71" s="66"/>
      <c r="S71" s="66"/>
      <c r="T71" s="66"/>
      <c r="U71" s="66"/>
      <c r="V71" s="66"/>
      <c r="W71" s="66"/>
      <c r="X71" s="66"/>
      <c r="Y71" s="66"/>
      <c r="Z71" s="66"/>
      <c r="AA71" s="66"/>
      <c r="AB71" s="66"/>
      <c r="AC71" s="66"/>
      <c r="AD71" s="91" t="s">
        <v>35</v>
      </c>
      <c r="AE71" s="91" t="s">
        <v>51</v>
      </c>
      <c r="AF71" s="112" t="s">
        <v>180</v>
      </c>
      <c r="AG71" s="112" t="s">
        <v>183</v>
      </c>
      <c r="AH71" s="91" t="s">
        <v>1</v>
      </c>
    </row>
    <row r="72" spans="1:34">
      <c r="A72" s="66"/>
      <c r="B72" s="79"/>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236" t="s">
        <v>52</v>
      </c>
      <c r="AE72" s="236" t="s">
        <v>52</v>
      </c>
      <c r="AF72" s="72" t="s">
        <v>52</v>
      </c>
      <c r="AG72" s="72" t="s">
        <v>52</v>
      </c>
      <c r="AH72" s="236" t="s">
        <v>53</v>
      </c>
    </row>
    <row r="73" spans="1:34">
      <c r="A73" s="80"/>
      <c r="B73" s="81"/>
      <c r="C73" s="81"/>
      <c r="D73" s="81"/>
      <c r="E73" s="81"/>
      <c r="F73" s="81"/>
      <c r="G73" s="81"/>
      <c r="H73" s="81"/>
      <c r="I73" s="81"/>
      <c r="J73" s="81"/>
      <c r="K73" s="81"/>
      <c r="L73" s="81"/>
      <c r="M73" s="81"/>
      <c r="N73" s="81"/>
      <c r="O73" s="81"/>
      <c r="P73" s="81"/>
      <c r="Q73" s="66"/>
      <c r="R73" s="66"/>
      <c r="S73" s="66"/>
      <c r="T73" s="66"/>
      <c r="U73" s="66"/>
      <c r="V73" s="66"/>
      <c r="W73" s="66"/>
      <c r="X73" s="66"/>
      <c r="Y73" s="66"/>
      <c r="Z73" s="66"/>
      <c r="AA73" s="66"/>
      <c r="AB73" s="66"/>
      <c r="AC73" s="79" t="s">
        <v>18</v>
      </c>
      <c r="AD73" s="225">
        <f>IF(C13="X",1,0)</f>
        <v>0</v>
      </c>
      <c r="AE73" s="225"/>
      <c r="AF73" s="225"/>
      <c r="AG73" s="225"/>
      <c r="AH73" s="225">
        <v>1</v>
      </c>
    </row>
    <row r="74" spans="1:34">
      <c r="A74" s="81"/>
      <c r="B74" s="81"/>
      <c r="C74" s="81"/>
      <c r="D74" s="81"/>
      <c r="E74" s="81"/>
      <c r="F74" s="81"/>
      <c r="G74" s="81"/>
      <c r="H74" s="81"/>
      <c r="I74" s="81"/>
      <c r="J74" s="81"/>
      <c r="K74" s="81"/>
      <c r="L74" s="81"/>
      <c r="M74" s="81"/>
      <c r="N74" s="81"/>
      <c r="O74" s="81"/>
      <c r="P74" s="81"/>
      <c r="Q74" s="66"/>
      <c r="R74" s="66"/>
      <c r="S74" s="66"/>
      <c r="T74" s="66"/>
      <c r="U74" s="66"/>
      <c r="V74" s="66"/>
      <c r="W74" s="66"/>
      <c r="X74" s="66"/>
      <c r="Y74" s="66"/>
      <c r="Z74" s="66"/>
      <c r="AA74" s="66"/>
      <c r="AB74" s="66"/>
      <c r="AC74" s="79" t="s">
        <v>102</v>
      </c>
      <c r="AD74" s="225">
        <f>IF(C30="X",1,0)</f>
        <v>0</v>
      </c>
      <c r="AE74" s="225"/>
      <c r="AF74" s="225"/>
      <c r="AG74" s="225"/>
      <c r="AH74" s="225">
        <v>1</v>
      </c>
    </row>
    <row r="75" spans="1:34">
      <c r="A75" s="81"/>
      <c r="B75" s="81"/>
      <c r="C75" s="81"/>
      <c r="D75" s="81"/>
      <c r="E75" s="81"/>
      <c r="F75" s="81"/>
      <c r="G75" s="81"/>
      <c r="H75" s="81"/>
      <c r="I75" s="81"/>
      <c r="J75" s="81"/>
      <c r="K75" s="81"/>
      <c r="L75" s="81"/>
      <c r="M75" s="81"/>
      <c r="N75" s="81"/>
      <c r="O75" s="81"/>
      <c r="P75" s="81"/>
      <c r="Q75" s="66"/>
      <c r="R75" s="66"/>
      <c r="S75" s="66"/>
      <c r="T75" s="66"/>
      <c r="U75" s="66"/>
      <c r="V75" s="66"/>
      <c r="W75" s="66"/>
      <c r="X75" s="66"/>
      <c r="Y75" s="66"/>
      <c r="Z75" s="66"/>
      <c r="AA75" s="66"/>
      <c r="AB75" s="66"/>
      <c r="AC75" s="79" t="s">
        <v>103</v>
      </c>
      <c r="AD75" s="225">
        <f>IF(C61="X",1,0)</f>
        <v>0</v>
      </c>
      <c r="AE75" s="225"/>
      <c r="AF75" s="225"/>
      <c r="AG75" s="225"/>
      <c r="AH75" s="225">
        <v>1</v>
      </c>
    </row>
    <row r="76" spans="1:34">
      <c r="A76" s="81"/>
      <c r="B76" s="81"/>
      <c r="C76" s="78"/>
      <c r="D76" s="81"/>
      <c r="E76" s="81"/>
      <c r="F76" s="81"/>
      <c r="G76" s="81"/>
      <c r="H76" s="81"/>
      <c r="I76" s="81"/>
      <c r="J76" s="81"/>
      <c r="K76" s="81"/>
      <c r="L76" s="81"/>
      <c r="M76" s="81"/>
      <c r="N76" s="81"/>
      <c r="O76" s="81"/>
      <c r="P76" s="81"/>
      <c r="Q76" s="66"/>
      <c r="R76" s="66"/>
      <c r="S76" s="66"/>
      <c r="T76" s="66"/>
      <c r="U76" s="66"/>
      <c r="V76" s="66"/>
      <c r="W76" s="66"/>
      <c r="X76" s="66"/>
      <c r="Y76" s="66"/>
      <c r="Z76" s="66"/>
      <c r="AA76" s="66"/>
      <c r="AB76" s="66"/>
      <c r="AC76" s="79" t="s">
        <v>100</v>
      </c>
      <c r="AD76" s="225">
        <f>IF(C68="X",1,0)</f>
        <v>0</v>
      </c>
      <c r="AE76" s="225"/>
      <c r="AF76" s="225"/>
      <c r="AG76" s="225"/>
      <c r="AH76" s="225">
        <v>1</v>
      </c>
    </row>
  </sheetData>
  <sheetProtection sheet="1" objects="1" scenarios="1"/>
  <mergeCells count="251">
    <mergeCell ref="A18:A19"/>
    <mergeCell ref="B18:B19"/>
    <mergeCell ref="C18:C19"/>
    <mergeCell ref="D18:D19"/>
    <mergeCell ref="S18:S19"/>
    <mergeCell ref="S33:V33"/>
    <mergeCell ref="S4:V4"/>
    <mergeCell ref="S16:V16"/>
    <mergeCell ref="T18:T19"/>
    <mergeCell ref="U18:U19"/>
    <mergeCell ref="V18:V19"/>
    <mergeCell ref="T22:T23"/>
    <mergeCell ref="U22:U23"/>
    <mergeCell ref="V22:V23"/>
    <mergeCell ref="T26:T27"/>
    <mergeCell ref="U26:U27"/>
    <mergeCell ref="V26:V27"/>
    <mergeCell ref="T24:T25"/>
    <mergeCell ref="U24:U25"/>
    <mergeCell ref="V24:V25"/>
    <mergeCell ref="A22:A23"/>
    <mergeCell ref="B22:B23"/>
    <mergeCell ref="C22:C23"/>
    <mergeCell ref="D22:D23"/>
    <mergeCell ref="S22:S23"/>
    <mergeCell ref="A20:A21"/>
    <mergeCell ref="B20:B21"/>
    <mergeCell ref="C20:C21"/>
    <mergeCell ref="D20:D21"/>
    <mergeCell ref="S20:S21"/>
    <mergeCell ref="T20:T21"/>
    <mergeCell ref="U20:U21"/>
    <mergeCell ref="V20:V21"/>
    <mergeCell ref="A26:A27"/>
    <mergeCell ref="B26:B27"/>
    <mergeCell ref="C26:C27"/>
    <mergeCell ref="D26:D27"/>
    <mergeCell ref="S26:S27"/>
    <mergeCell ref="A24:A25"/>
    <mergeCell ref="B24:B25"/>
    <mergeCell ref="C24:C25"/>
    <mergeCell ref="D24:D25"/>
    <mergeCell ref="S24:S25"/>
    <mergeCell ref="AD35:AD36"/>
    <mergeCell ref="AE35:AE36"/>
    <mergeCell ref="AF35:AF36"/>
    <mergeCell ref="AG35:AG36"/>
    <mergeCell ref="AH35:AH36"/>
    <mergeCell ref="AD37:AD38"/>
    <mergeCell ref="A28:A29"/>
    <mergeCell ref="B28:B29"/>
    <mergeCell ref="C28:C29"/>
    <mergeCell ref="D28:D29"/>
    <mergeCell ref="S28:S29"/>
    <mergeCell ref="T28:T29"/>
    <mergeCell ref="U28:U29"/>
    <mergeCell ref="V28:V29"/>
    <mergeCell ref="T35:T36"/>
    <mergeCell ref="U35:U36"/>
    <mergeCell ref="V35:V36"/>
    <mergeCell ref="A37:A38"/>
    <mergeCell ref="B37:B38"/>
    <mergeCell ref="C37:C38"/>
    <mergeCell ref="D37:D38"/>
    <mergeCell ref="S37:S38"/>
    <mergeCell ref="T37:T38"/>
    <mergeCell ref="U37:U38"/>
    <mergeCell ref="V37:V38"/>
    <mergeCell ref="A35:A36"/>
    <mergeCell ref="B35:B36"/>
    <mergeCell ref="C35:C36"/>
    <mergeCell ref="D35:D36"/>
    <mergeCell ref="S35:S36"/>
    <mergeCell ref="AG43:AG44"/>
    <mergeCell ref="AH43:AH44"/>
    <mergeCell ref="AD45:AD46"/>
    <mergeCell ref="T39:T40"/>
    <mergeCell ref="U39:U40"/>
    <mergeCell ref="V39:V40"/>
    <mergeCell ref="A41:A42"/>
    <mergeCell ref="B41:B42"/>
    <mergeCell ref="C41:C42"/>
    <mergeCell ref="D41:D42"/>
    <mergeCell ref="S41:S42"/>
    <mergeCell ref="T41:T42"/>
    <mergeCell ref="U41:U42"/>
    <mergeCell ref="V41:V42"/>
    <mergeCell ref="A39:A40"/>
    <mergeCell ref="B39:B40"/>
    <mergeCell ref="C39:C40"/>
    <mergeCell ref="D39:D40"/>
    <mergeCell ref="S39:S40"/>
    <mergeCell ref="AD41:AD42"/>
    <mergeCell ref="AE41:AE42"/>
    <mergeCell ref="AF41:AF42"/>
    <mergeCell ref="AG41:AG42"/>
    <mergeCell ref="AH41:AH42"/>
    <mergeCell ref="AD49:AD50"/>
    <mergeCell ref="AE49:AE50"/>
    <mergeCell ref="AF49:AF50"/>
    <mergeCell ref="AG49:AG50"/>
    <mergeCell ref="AH49:AH50"/>
    <mergeCell ref="T43:T44"/>
    <mergeCell ref="U43:U44"/>
    <mergeCell ref="V43:V44"/>
    <mergeCell ref="AD43:AD44"/>
    <mergeCell ref="AE43:AE44"/>
    <mergeCell ref="AF43:AF44"/>
    <mergeCell ref="T47:T48"/>
    <mergeCell ref="U47:U48"/>
    <mergeCell ref="V47:V48"/>
    <mergeCell ref="AE45:AE46"/>
    <mergeCell ref="AF45:AF46"/>
    <mergeCell ref="AG45:AG46"/>
    <mergeCell ref="AH45:AH46"/>
    <mergeCell ref="A45:A46"/>
    <mergeCell ref="B45:B46"/>
    <mergeCell ref="C45:C46"/>
    <mergeCell ref="D45:D46"/>
    <mergeCell ref="S45:S46"/>
    <mergeCell ref="T45:T46"/>
    <mergeCell ref="U45:U46"/>
    <mergeCell ref="V45:V46"/>
    <mergeCell ref="A43:A44"/>
    <mergeCell ref="B43:B44"/>
    <mergeCell ref="C43:C44"/>
    <mergeCell ref="D43:D44"/>
    <mergeCell ref="S43:S44"/>
    <mergeCell ref="A49:A50"/>
    <mergeCell ref="B49:B50"/>
    <mergeCell ref="C49:C50"/>
    <mergeCell ref="D49:D50"/>
    <mergeCell ref="S49:S50"/>
    <mergeCell ref="T49:T50"/>
    <mergeCell ref="U49:U50"/>
    <mergeCell ref="V49:V50"/>
    <mergeCell ref="A47:A48"/>
    <mergeCell ref="B47:B48"/>
    <mergeCell ref="C47:C48"/>
    <mergeCell ref="D47:D48"/>
    <mergeCell ref="S47:S48"/>
    <mergeCell ref="AG57:AG58"/>
    <mergeCell ref="AH57:AH58"/>
    <mergeCell ref="T51:T52"/>
    <mergeCell ref="U51:U52"/>
    <mergeCell ref="V51:V52"/>
    <mergeCell ref="A53:A54"/>
    <mergeCell ref="B53:B54"/>
    <mergeCell ref="C53:C54"/>
    <mergeCell ref="D53:D54"/>
    <mergeCell ref="S53:S54"/>
    <mergeCell ref="T53:T54"/>
    <mergeCell ref="U53:U54"/>
    <mergeCell ref="V53:V54"/>
    <mergeCell ref="A51:A52"/>
    <mergeCell ref="B51:B52"/>
    <mergeCell ref="C51:C52"/>
    <mergeCell ref="D51:D52"/>
    <mergeCell ref="S51:S52"/>
    <mergeCell ref="AD51:AD52"/>
    <mergeCell ref="AE51:AE52"/>
    <mergeCell ref="AF51:AF52"/>
    <mergeCell ref="AG51:AG52"/>
    <mergeCell ref="AH51:AH52"/>
    <mergeCell ref="AD53:AD54"/>
    <mergeCell ref="AD59:AD60"/>
    <mergeCell ref="AE59:AE60"/>
    <mergeCell ref="AF59:AF60"/>
    <mergeCell ref="AG59:AG60"/>
    <mergeCell ref="AH59:AH60"/>
    <mergeCell ref="T55:T56"/>
    <mergeCell ref="U55:U56"/>
    <mergeCell ref="V55:V56"/>
    <mergeCell ref="A57:A58"/>
    <mergeCell ref="B57:B58"/>
    <mergeCell ref="C57:C58"/>
    <mergeCell ref="D57:D58"/>
    <mergeCell ref="S57:S58"/>
    <mergeCell ref="T57:T58"/>
    <mergeCell ref="U57:U58"/>
    <mergeCell ref="V57:V58"/>
    <mergeCell ref="A55:A56"/>
    <mergeCell ref="B55:B56"/>
    <mergeCell ref="C55:C56"/>
    <mergeCell ref="D55:D56"/>
    <mergeCell ref="S55:S56"/>
    <mergeCell ref="AD57:AD58"/>
    <mergeCell ref="AE57:AE58"/>
    <mergeCell ref="AF57:AF58"/>
    <mergeCell ref="T59:T60"/>
    <mergeCell ref="U59:U60"/>
    <mergeCell ref="V59:V60"/>
    <mergeCell ref="S64:V64"/>
    <mergeCell ref="A59:A60"/>
    <mergeCell ref="B59:B60"/>
    <mergeCell ref="C59:C60"/>
    <mergeCell ref="D59:D60"/>
    <mergeCell ref="S59:S60"/>
    <mergeCell ref="AE37:AE38"/>
    <mergeCell ref="AF37:AF38"/>
    <mergeCell ref="AG37:AG38"/>
    <mergeCell ref="AH37:AH38"/>
    <mergeCell ref="AD39:AD40"/>
    <mergeCell ref="AE39:AE40"/>
    <mergeCell ref="AF39:AF40"/>
    <mergeCell ref="AG39:AG40"/>
    <mergeCell ref="AH39:AH40"/>
    <mergeCell ref="AD55:AD56"/>
    <mergeCell ref="AE55:AE56"/>
    <mergeCell ref="AF55:AF56"/>
    <mergeCell ref="AG55:AG56"/>
    <mergeCell ref="AH55:AH56"/>
    <mergeCell ref="AD47:AD48"/>
    <mergeCell ref="AE47:AE48"/>
    <mergeCell ref="AF47:AF48"/>
    <mergeCell ref="AG47:AG48"/>
    <mergeCell ref="AH47:AH48"/>
    <mergeCell ref="AE53:AE54"/>
    <mergeCell ref="AF53:AF54"/>
    <mergeCell ref="AG53:AG54"/>
    <mergeCell ref="AH53:AH54"/>
    <mergeCell ref="AD18:AD19"/>
    <mergeCell ref="AE18:AE19"/>
    <mergeCell ref="AF18:AF19"/>
    <mergeCell ref="AG18:AG19"/>
    <mergeCell ref="AH18:AH19"/>
    <mergeCell ref="AD20:AD21"/>
    <mergeCell ref="AE20:AE21"/>
    <mergeCell ref="AF20:AF21"/>
    <mergeCell ref="AG20:AG21"/>
    <mergeCell ref="AH20:AH21"/>
    <mergeCell ref="AD22:AD23"/>
    <mergeCell ref="AE22:AE23"/>
    <mergeCell ref="AF22:AF23"/>
    <mergeCell ref="AG22:AG23"/>
    <mergeCell ref="AH22:AH23"/>
    <mergeCell ref="AD24:AD25"/>
    <mergeCell ref="AE24:AE25"/>
    <mergeCell ref="AF24:AF25"/>
    <mergeCell ref="AG24:AG25"/>
    <mergeCell ref="AH24:AH25"/>
    <mergeCell ref="AD26:AD27"/>
    <mergeCell ref="AE26:AE27"/>
    <mergeCell ref="AF26:AF27"/>
    <mergeCell ref="AG26:AG27"/>
    <mergeCell ref="AH26:AH27"/>
    <mergeCell ref="AD28:AD29"/>
    <mergeCell ref="AE28:AE29"/>
    <mergeCell ref="AF28:AF29"/>
    <mergeCell ref="AG28:AG29"/>
    <mergeCell ref="AH28:AH29"/>
  </mergeCells>
  <conditionalFormatting sqref="E38:J38 I32:J32 E6:E12 I29:K29 E23:J23 E19:I19 E36:J36 E40:K40 R29:R38 R47:R48 R40:R41 E48 E21:H21 R6:R12 C13 L22 R18:R23 E29:H32">
    <cfRule type="cellIs" dxfId="458" priority="31" stopIfTrue="1" operator="greaterThan">
      <formula>0</formula>
    </cfRule>
  </conditionalFormatting>
  <conditionalFormatting sqref="C42">
    <cfRule type="cellIs" dxfId="457" priority="30" stopIfTrue="1" operator="greaterThanOrEqual">
      <formula>1</formula>
    </cfRule>
  </conditionalFormatting>
  <conditionalFormatting sqref="E38:J38 I32:J32 E6:E12 I29:K29 E23:J23 E19:I19 E36:J36 E40:K40 R29:R38 R47:R48 R40:R41 E48 E21:H21 R6:R12 C13 L22 R18:R23 E29:H32">
    <cfRule type="cellIs" dxfId="456" priority="29" stopIfTrue="1" operator="greaterThan">
      <formula>0</formula>
    </cfRule>
  </conditionalFormatting>
  <conditionalFormatting sqref="C42">
    <cfRule type="cellIs" dxfId="455" priority="28" stopIfTrue="1" operator="greaterThanOrEqual">
      <formula>1</formula>
    </cfRule>
  </conditionalFormatting>
  <conditionalFormatting sqref="C76 E42:J42 E25:H25 E46:J46 E54:J54 E27:L27 C70 T66:T67 E66:E67 C68 C30 C13 E19:M19 E29:J29 E6:E12 E21:N21 E23:J23 E36:K36 E38:H38 E40:H40 E44:F44 E48:I48 E52:I52 E60:J60 E50:J50 E56:G56 E58:K58 T6:T12">
    <cfRule type="cellIs" dxfId="454" priority="27" stopIfTrue="1" operator="greaterThan">
      <formula>0</formula>
    </cfRule>
  </conditionalFormatting>
  <conditionalFormatting sqref="C61:C63 C68:C71">
    <cfRule type="cellIs" dxfId="453" priority="26" stopIfTrue="1" operator="greaterThanOrEqual">
      <formula>1</formula>
    </cfRule>
  </conditionalFormatting>
  <conditionalFormatting sqref="I38:M38">
    <cfRule type="cellIs" dxfId="452" priority="25" stopIfTrue="1" operator="greaterThan">
      <formula>0</formula>
    </cfRule>
  </conditionalFormatting>
  <conditionalFormatting sqref="I40:R40">
    <cfRule type="cellIs" dxfId="451" priority="24" stopIfTrue="1" operator="greaterThan">
      <formula>0</formula>
    </cfRule>
  </conditionalFormatting>
  <conditionalFormatting sqref="G44:M44">
    <cfRule type="cellIs" dxfId="450" priority="23" stopIfTrue="1" operator="greaterThan">
      <formula>0</formula>
    </cfRule>
  </conditionalFormatting>
  <conditionalFormatting sqref="J48:K48">
    <cfRule type="cellIs" dxfId="449" priority="22" stopIfTrue="1" operator="greaterThan">
      <formula>0</formula>
    </cfRule>
  </conditionalFormatting>
  <conditionalFormatting sqref="J52">
    <cfRule type="cellIs" dxfId="448" priority="21" stopIfTrue="1" operator="greaterThan">
      <formula>0</formula>
    </cfRule>
  </conditionalFormatting>
  <conditionalFormatting sqref="H56">
    <cfRule type="cellIs" dxfId="447" priority="20" stopIfTrue="1" operator="greaterThan">
      <formula>0</formula>
    </cfRule>
  </conditionalFormatting>
  <conditionalFormatting sqref="T18:T29">
    <cfRule type="cellIs" dxfId="446" priority="19" operator="greaterThan">
      <formula>0</formula>
    </cfRule>
  </conditionalFormatting>
  <conditionalFormatting sqref="T35:T60">
    <cfRule type="cellIs" dxfId="445" priority="18" operator="greaterThan">
      <formula>0</formula>
    </cfRule>
  </conditionalFormatting>
  <conditionalFormatting sqref="C76 E42:J42 E25:H25 E46:J46 E54:J54 E27:L27 C70 T66:T67 E66:E67 C68 C30 C13 E19:M19 E29:J29 E6:E12 E21:N21 E23:J23 E36:K36 E60:J60 E50:J50 E58:K58 T6:T12 E38:M38 E40:R40 E44:M44 E48:K48 E52:J52 E56:H56">
    <cfRule type="cellIs" dxfId="444" priority="17" stopIfTrue="1" operator="greaterThan">
      <formula>0</formula>
    </cfRule>
  </conditionalFormatting>
  <conditionalFormatting sqref="C61:C63 C68:C71">
    <cfRule type="cellIs" dxfId="443" priority="16" stopIfTrue="1" operator="greaterThanOrEqual">
      <formula>1</formula>
    </cfRule>
  </conditionalFormatting>
  <conditionalFormatting sqref="T18:T29 T35:T60">
    <cfRule type="cellIs" dxfId="442" priority="15"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441" priority="14" stopIfTrue="1" operator="greaterThan">
      <formula>0</formula>
    </cfRule>
  </conditionalFormatting>
  <conditionalFormatting sqref="C61:C63 C68:C71">
    <cfRule type="cellIs" dxfId="440" priority="13" stopIfTrue="1" operator="greaterThanOrEqual">
      <formula>1</formula>
    </cfRule>
  </conditionalFormatting>
  <conditionalFormatting sqref="T18:T29 T35:T60">
    <cfRule type="cellIs" dxfId="439" priority="12" operator="greaterThan">
      <formula>0</formula>
    </cfRule>
  </conditionalFormatting>
  <conditionalFormatting sqref="N44">
    <cfRule type="cellIs" dxfId="438" priority="11" stopIfTrue="1" operator="greaterThan">
      <formula>0</formula>
    </cfRule>
  </conditionalFormatting>
  <conditionalFormatting sqref="O44">
    <cfRule type="cellIs" dxfId="437" priority="10" stopIfTrue="1" operator="greaterThan">
      <formula>0</formula>
    </cfRule>
  </conditionalFormatting>
  <conditionalFormatting sqref="P44">
    <cfRule type="cellIs" dxfId="436" priority="9" stopIfTrue="1" operator="greaterThan">
      <formula>0</formula>
    </cfRule>
  </conditionalFormatting>
  <conditionalFormatting sqref="Q44">
    <cfRule type="cellIs" dxfId="435" priority="8" stopIfTrue="1"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434" priority="7" stopIfTrue="1" operator="greaterThan">
      <formula>0</formula>
    </cfRule>
  </conditionalFormatting>
  <conditionalFormatting sqref="C61:C63 C68:C71">
    <cfRule type="cellIs" dxfId="433" priority="6" stopIfTrue="1" operator="greaterThanOrEqual">
      <formula>1</formula>
    </cfRule>
  </conditionalFormatting>
  <conditionalFormatting sqref="T18:T29 T35:T60">
    <cfRule type="cellIs" dxfId="432" priority="5" operator="greaterThan">
      <formula>0</formula>
    </cfRule>
  </conditionalFormatting>
  <conditionalFormatting sqref="N44">
    <cfRule type="cellIs" dxfId="431" priority="4" stopIfTrue="1" operator="greaterThan">
      <formula>0</formula>
    </cfRule>
  </conditionalFormatting>
  <conditionalFormatting sqref="O44">
    <cfRule type="cellIs" dxfId="430" priority="3" stopIfTrue="1" operator="greaterThan">
      <formula>0</formula>
    </cfRule>
  </conditionalFormatting>
  <conditionalFormatting sqref="P44">
    <cfRule type="cellIs" dxfId="429" priority="2" stopIfTrue="1" operator="greaterThan">
      <formula>0</formula>
    </cfRule>
  </conditionalFormatting>
  <conditionalFormatting sqref="Q44">
    <cfRule type="cellIs" dxfId="428" priority="1" stopIfTrue="1" operator="greaterThan">
      <formula>0</formula>
    </cfRule>
  </conditionalFormatting>
  <pageMargins left="0.5" right="0.5" top="0.5" bottom="0.5" header="0.3" footer="0.3"/>
  <pageSetup scale="59" orientation="portrait" horizontalDpi="360" verticalDpi="36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AI76"/>
  <sheetViews>
    <sheetView showZeros="0" zoomScaleNormal="100" workbookViewId="0">
      <pane ySplit="2" topLeftCell="A3" activePane="bottomLeft" state="frozen"/>
      <selection activeCell="A3" sqref="A3"/>
      <selection pane="bottomLeft" activeCell="A3" sqref="A3"/>
    </sheetView>
  </sheetViews>
  <sheetFormatPr defaultColWidth="9.140625" defaultRowHeight="12.75"/>
  <cols>
    <col min="1" max="1" width="6.85546875" style="9" customWidth="1"/>
    <col min="2" max="2" width="21.140625" style="9" bestFit="1" customWidth="1"/>
    <col min="3" max="3" width="6.7109375" style="9" customWidth="1"/>
    <col min="4" max="4" width="5.28515625" style="9" customWidth="1"/>
    <col min="5" max="18" width="3.7109375" style="9" customWidth="1"/>
    <col min="19" max="19" width="8" style="9" customWidth="1"/>
    <col min="20" max="20" width="7" style="9" customWidth="1"/>
    <col min="21" max="22" width="9.140625" style="9"/>
    <col min="23" max="23" width="4.7109375" style="9" customWidth="1"/>
    <col min="24" max="16384" width="9.140625" style="9"/>
  </cols>
  <sheetData>
    <row r="1" spans="1:34">
      <c r="A1" s="66" t="s">
        <v>45</v>
      </c>
      <c r="B1" s="1" t="s">
        <v>35</v>
      </c>
      <c r="C1" s="66"/>
      <c r="D1" s="66"/>
      <c r="E1" s="66"/>
      <c r="F1" s="66" t="s">
        <v>39</v>
      </c>
      <c r="G1" s="66"/>
      <c r="H1" s="10"/>
      <c r="I1" s="79" t="s">
        <v>156</v>
      </c>
      <c r="J1" s="66"/>
      <c r="K1" s="66"/>
      <c r="L1" s="66"/>
      <c r="M1" s="66"/>
      <c r="N1" s="66"/>
      <c r="O1" s="66"/>
      <c r="P1" s="66"/>
      <c r="Q1" s="66"/>
      <c r="R1" s="76"/>
      <c r="S1" s="66"/>
      <c r="T1" s="66"/>
      <c r="U1" s="66"/>
      <c r="V1" s="66"/>
      <c r="W1" s="66"/>
      <c r="X1" s="66"/>
      <c r="Y1" s="66"/>
      <c r="Z1" s="66"/>
      <c r="AA1" s="66"/>
      <c r="AB1" s="66"/>
      <c r="AC1" s="11" t="s">
        <v>105</v>
      </c>
      <c r="AD1" s="11"/>
      <c r="AE1" s="12"/>
      <c r="AF1" s="12"/>
      <c r="AG1" s="12"/>
      <c r="AH1" s="12"/>
    </row>
    <row r="2" spans="1:34">
      <c r="A2" s="66"/>
      <c r="B2" s="1" t="s">
        <v>40</v>
      </c>
      <c r="C2" s="66"/>
      <c r="D2" s="66"/>
      <c r="E2" s="66"/>
      <c r="F2" s="66"/>
      <c r="G2" s="66"/>
      <c r="H2" s="66"/>
      <c r="I2" s="66"/>
      <c r="J2" s="66"/>
      <c r="K2" s="66"/>
      <c r="L2" s="66"/>
      <c r="M2" s="66"/>
      <c r="N2" s="66"/>
      <c r="O2" s="66"/>
      <c r="P2" s="66"/>
      <c r="Q2" s="66"/>
      <c r="R2" s="66"/>
      <c r="S2" s="66"/>
      <c r="T2" s="82" t="s">
        <v>13</v>
      </c>
      <c r="U2" s="83">
        <f>DenStatus!C2</f>
        <v>40466</v>
      </c>
      <c r="V2" s="83"/>
      <c r="W2" s="66"/>
      <c r="X2" s="66"/>
      <c r="Y2" s="66"/>
      <c r="Z2" s="66"/>
      <c r="AA2" s="66"/>
      <c r="AB2" s="66"/>
      <c r="AC2" s="66"/>
      <c r="AD2" s="231" t="s">
        <v>18</v>
      </c>
      <c r="AE2" s="232"/>
      <c r="AF2" s="232"/>
      <c r="AG2" s="232"/>
      <c r="AH2" s="218"/>
    </row>
    <row r="3" spans="1:34">
      <c r="A3" s="67" t="s">
        <v>106</v>
      </c>
      <c r="B3" s="66"/>
      <c r="C3" s="66"/>
      <c r="D3" s="66"/>
      <c r="E3" s="66"/>
      <c r="F3" s="66"/>
      <c r="G3" s="66"/>
      <c r="H3" s="66"/>
      <c r="I3" s="66"/>
      <c r="J3" s="66"/>
      <c r="K3" s="66"/>
      <c r="L3" s="66"/>
      <c r="M3" s="66"/>
      <c r="N3" s="66"/>
      <c r="O3" s="66"/>
      <c r="P3" s="66"/>
      <c r="Q3" s="66"/>
      <c r="R3" s="66"/>
      <c r="S3" s="66"/>
      <c r="T3" s="66"/>
      <c r="U3" s="66"/>
      <c r="V3" s="66"/>
      <c r="W3" s="66"/>
      <c r="X3" s="32" t="s">
        <v>9</v>
      </c>
      <c r="Y3" s="33"/>
      <c r="Z3" s="33"/>
      <c r="AA3" s="31" t="s">
        <v>25</v>
      </c>
      <c r="AB3" s="66"/>
      <c r="AC3" s="66"/>
      <c r="AD3" s="233" t="s">
        <v>27</v>
      </c>
      <c r="AE3" s="234"/>
      <c r="AF3" s="234"/>
      <c r="AG3" s="234"/>
      <c r="AH3" s="235"/>
    </row>
    <row r="4" spans="1:34">
      <c r="A4" s="68" t="s">
        <v>6</v>
      </c>
      <c r="B4" s="68"/>
      <c r="C4" s="68" t="s">
        <v>8</v>
      </c>
      <c r="D4" s="68"/>
      <c r="E4" s="195" t="s">
        <v>34</v>
      </c>
      <c r="F4" s="85"/>
      <c r="G4" s="85"/>
      <c r="H4" s="85"/>
      <c r="I4" s="85"/>
      <c r="J4" s="85"/>
      <c r="K4" s="85"/>
      <c r="L4" s="85"/>
      <c r="M4" s="85"/>
      <c r="N4" s="85"/>
      <c r="O4" s="85"/>
      <c r="P4" s="85"/>
      <c r="Q4" s="85"/>
      <c r="R4" s="86"/>
      <c r="S4" s="291" t="s">
        <v>5</v>
      </c>
      <c r="T4" s="292"/>
      <c r="U4" s="292"/>
      <c r="V4" s="293"/>
      <c r="W4" s="66"/>
      <c r="X4" s="238" t="s">
        <v>204</v>
      </c>
      <c r="Y4" s="3"/>
      <c r="Z4" s="3"/>
      <c r="AA4" s="199">
        <v>37429</v>
      </c>
      <c r="AB4" s="66"/>
      <c r="AC4" s="66"/>
      <c r="AD4" s="91" t="s">
        <v>35</v>
      </c>
      <c r="AE4" s="91" t="s">
        <v>51</v>
      </c>
      <c r="AF4" s="112" t="s">
        <v>180</v>
      </c>
      <c r="AG4" s="112" t="s">
        <v>181</v>
      </c>
      <c r="AH4" s="91" t="s">
        <v>1</v>
      </c>
    </row>
    <row r="5" spans="1:34">
      <c r="A5" s="69" t="s">
        <v>46</v>
      </c>
      <c r="B5" s="68" t="s">
        <v>43</v>
      </c>
      <c r="C5" s="69" t="s">
        <v>49</v>
      </c>
      <c r="D5" s="70" t="s">
        <v>17</v>
      </c>
      <c r="E5" s="87">
        <v>1</v>
      </c>
      <c r="F5" s="240"/>
      <c r="G5" s="179"/>
      <c r="H5" s="179"/>
      <c r="I5" s="179"/>
      <c r="J5" s="179"/>
      <c r="K5" s="179"/>
      <c r="L5" s="179"/>
      <c r="M5" s="179"/>
      <c r="N5" s="179"/>
      <c r="O5" s="179"/>
      <c r="P5" s="179"/>
      <c r="Q5" s="179"/>
      <c r="R5" s="88"/>
      <c r="S5" s="69" t="s">
        <v>2</v>
      </c>
      <c r="T5" s="69" t="s">
        <v>32</v>
      </c>
      <c r="U5" s="69" t="s">
        <v>25</v>
      </c>
      <c r="V5" s="59" t="s">
        <v>104</v>
      </c>
      <c r="W5" s="66"/>
      <c r="X5" s="238" t="s">
        <v>205</v>
      </c>
      <c r="Y5" s="3"/>
      <c r="Z5" s="3"/>
      <c r="AA5" s="199">
        <v>37429</v>
      </c>
      <c r="AB5" s="66"/>
      <c r="AC5" s="66"/>
      <c r="AD5" s="236" t="s">
        <v>52</v>
      </c>
      <c r="AE5" s="236" t="s">
        <v>52</v>
      </c>
      <c r="AF5" s="72" t="s">
        <v>52</v>
      </c>
      <c r="AG5" s="72" t="s">
        <v>52</v>
      </c>
      <c r="AH5" s="236" t="s">
        <v>53</v>
      </c>
    </row>
    <row r="6" spans="1:34">
      <c r="A6" s="69">
        <v>1</v>
      </c>
      <c r="B6" s="68" t="str">
        <f>DenStatus!C5</f>
        <v>Scout Oath</v>
      </c>
      <c r="C6" s="69">
        <v>1</v>
      </c>
      <c r="D6" s="240">
        <v>1</v>
      </c>
      <c r="E6" s="7"/>
      <c r="F6" s="240"/>
      <c r="G6" s="179"/>
      <c r="H6" s="179"/>
      <c r="I6" s="179"/>
      <c r="J6" s="179"/>
      <c r="K6" s="179"/>
      <c r="L6" s="179"/>
      <c r="M6" s="179"/>
      <c r="N6" s="179"/>
      <c r="O6" s="179"/>
      <c r="P6" s="179"/>
      <c r="Q6" s="179"/>
      <c r="R6" s="88"/>
      <c r="S6" s="69">
        <f t="shared" ref="S6:S12" si="0">COUNTA(E6:R6)</f>
        <v>0</v>
      </c>
      <c r="T6" s="69">
        <f>IF(SUM(AD6:AG6)&gt;=AH6,1,0)</f>
        <v>0</v>
      </c>
      <c r="U6" s="199"/>
      <c r="V6" s="199"/>
      <c r="W6" s="66"/>
      <c r="X6" s="2"/>
      <c r="Y6" s="3"/>
      <c r="Z6" s="3"/>
      <c r="AA6" s="199"/>
      <c r="AB6" s="66"/>
      <c r="AC6" s="66"/>
      <c r="AD6" s="225">
        <f t="shared" ref="AD6:AD12" si="1">IF(S6&gt;=C6,1,0)</f>
        <v>0</v>
      </c>
      <c r="AE6" s="225"/>
      <c r="AF6" s="225"/>
      <c r="AG6" s="225"/>
      <c r="AH6" s="225">
        <v>1</v>
      </c>
    </row>
    <row r="7" spans="1:34">
      <c r="A7" s="69">
        <f t="shared" ref="A7:A12" si="2">A6+1</f>
        <v>2</v>
      </c>
      <c r="B7" s="68" t="str">
        <f>DenStatus!C6</f>
        <v>Scout Law</v>
      </c>
      <c r="C7" s="69">
        <v>1</v>
      </c>
      <c r="D7" s="240">
        <v>1</v>
      </c>
      <c r="E7" s="7"/>
      <c r="F7" s="240"/>
      <c r="G7" s="179"/>
      <c r="H7" s="179"/>
      <c r="I7" s="179"/>
      <c r="J7" s="115"/>
      <c r="K7" s="179"/>
      <c r="L7" s="179"/>
      <c r="M7" s="179"/>
      <c r="N7" s="179"/>
      <c r="O7" s="179"/>
      <c r="P7" s="179"/>
      <c r="Q7" s="179"/>
      <c r="R7" s="88"/>
      <c r="S7" s="69">
        <f t="shared" si="0"/>
        <v>0</v>
      </c>
      <c r="T7" s="69">
        <f t="shared" ref="T7:T12" si="3">IF(SUM(AD7:AG7)&gt;=AH7,1,0)</f>
        <v>0</v>
      </c>
      <c r="U7" s="199"/>
      <c r="V7" s="199"/>
      <c r="W7" s="66"/>
      <c r="X7" s="2"/>
      <c r="Y7" s="3"/>
      <c r="Z7" s="3"/>
      <c r="AA7" s="199"/>
      <c r="AB7" s="66"/>
      <c r="AC7" s="66"/>
      <c r="AD7" s="225">
        <f t="shared" si="1"/>
        <v>0</v>
      </c>
      <c r="AE7" s="225"/>
      <c r="AF7" s="225"/>
      <c r="AG7" s="225"/>
      <c r="AH7" s="225">
        <v>1</v>
      </c>
    </row>
    <row r="8" spans="1:34">
      <c r="A8" s="69">
        <f t="shared" si="2"/>
        <v>3</v>
      </c>
      <c r="B8" s="68" t="str">
        <f>DenStatus!C7</f>
        <v>Cub Scout Sign</v>
      </c>
      <c r="C8" s="69">
        <v>1</v>
      </c>
      <c r="D8" s="240">
        <v>1</v>
      </c>
      <c r="E8" s="7"/>
      <c r="F8" s="240"/>
      <c r="G8" s="179"/>
      <c r="H8" s="179"/>
      <c r="I8" s="179"/>
      <c r="J8" s="179"/>
      <c r="K8" s="179"/>
      <c r="L8" s="179"/>
      <c r="M8" s="179"/>
      <c r="N8" s="179"/>
      <c r="O8" s="179"/>
      <c r="P8" s="179"/>
      <c r="Q8" s="179"/>
      <c r="R8" s="88"/>
      <c r="S8" s="69">
        <f t="shared" si="0"/>
        <v>0</v>
      </c>
      <c r="T8" s="69">
        <f t="shared" si="3"/>
        <v>0</v>
      </c>
      <c r="U8" s="199"/>
      <c r="V8" s="199"/>
      <c r="W8" s="66"/>
      <c r="X8" s="2"/>
      <c r="Y8" s="3"/>
      <c r="Z8" s="3"/>
      <c r="AA8" s="199"/>
      <c r="AB8" s="66"/>
      <c r="AC8" s="66"/>
      <c r="AD8" s="225">
        <f t="shared" si="1"/>
        <v>0</v>
      </c>
      <c r="AE8" s="225"/>
      <c r="AF8" s="225"/>
      <c r="AG8" s="225"/>
      <c r="AH8" s="225">
        <v>1</v>
      </c>
    </row>
    <row r="9" spans="1:34">
      <c r="A9" s="69">
        <f t="shared" si="2"/>
        <v>4</v>
      </c>
      <c r="B9" s="68" t="str">
        <f>DenStatus!C8</f>
        <v>Cub Scout Handshake</v>
      </c>
      <c r="C9" s="69">
        <v>1</v>
      </c>
      <c r="D9" s="240">
        <v>1</v>
      </c>
      <c r="E9" s="7"/>
      <c r="F9" s="240"/>
      <c r="G9" s="179"/>
      <c r="H9" s="179"/>
      <c r="I9" s="179"/>
      <c r="J9" s="179"/>
      <c r="K9" s="179"/>
      <c r="L9" s="179"/>
      <c r="M9" s="179"/>
      <c r="N9" s="179"/>
      <c r="O9" s="179"/>
      <c r="P9" s="179"/>
      <c r="Q9" s="179"/>
      <c r="R9" s="88"/>
      <c r="S9" s="69">
        <f t="shared" si="0"/>
        <v>0</v>
      </c>
      <c r="T9" s="69">
        <f t="shared" si="3"/>
        <v>0</v>
      </c>
      <c r="U9" s="199"/>
      <c r="V9" s="199"/>
      <c r="W9" s="66"/>
      <c r="X9" s="2"/>
      <c r="Y9" s="3"/>
      <c r="Z9" s="3"/>
      <c r="AA9" s="199"/>
      <c r="AB9" s="66"/>
      <c r="AC9" s="66"/>
      <c r="AD9" s="225">
        <f t="shared" si="1"/>
        <v>0</v>
      </c>
      <c r="AE9" s="225"/>
      <c r="AF9" s="225"/>
      <c r="AG9" s="225"/>
      <c r="AH9" s="225">
        <v>1</v>
      </c>
    </row>
    <row r="10" spans="1:34">
      <c r="A10" s="69">
        <f t="shared" si="2"/>
        <v>5</v>
      </c>
      <c r="B10" s="68" t="str">
        <f>DenStatus!C9</f>
        <v>Cub Scout Motto</v>
      </c>
      <c r="C10" s="69">
        <v>1</v>
      </c>
      <c r="D10" s="240">
        <v>1</v>
      </c>
      <c r="E10" s="7"/>
      <c r="F10" s="240"/>
      <c r="G10" s="179"/>
      <c r="H10" s="179"/>
      <c r="I10" s="179"/>
      <c r="J10" s="179"/>
      <c r="K10" s="179"/>
      <c r="L10" s="179"/>
      <c r="M10" s="179"/>
      <c r="N10" s="179"/>
      <c r="O10" s="179"/>
      <c r="P10" s="179"/>
      <c r="Q10" s="179"/>
      <c r="R10" s="88"/>
      <c r="S10" s="69">
        <f t="shared" si="0"/>
        <v>0</v>
      </c>
      <c r="T10" s="69">
        <f t="shared" si="3"/>
        <v>0</v>
      </c>
      <c r="U10" s="199"/>
      <c r="V10" s="199"/>
      <c r="W10" s="66"/>
      <c r="X10" s="2"/>
      <c r="Y10" s="3"/>
      <c r="Z10" s="3"/>
      <c r="AA10" s="199"/>
      <c r="AB10" s="66"/>
      <c r="AC10" s="66"/>
      <c r="AD10" s="225">
        <f t="shared" si="1"/>
        <v>0</v>
      </c>
      <c r="AE10" s="225"/>
      <c r="AF10" s="225"/>
      <c r="AG10" s="225"/>
      <c r="AH10" s="225">
        <v>1</v>
      </c>
    </row>
    <row r="11" spans="1:34">
      <c r="A11" s="69">
        <f t="shared" si="2"/>
        <v>6</v>
      </c>
      <c r="B11" s="68" t="str">
        <f>DenStatus!C10</f>
        <v>Cub Scout Salute</v>
      </c>
      <c r="C11" s="69">
        <v>1</v>
      </c>
      <c r="D11" s="240">
        <v>1</v>
      </c>
      <c r="E11" s="7"/>
      <c r="F11" s="240"/>
      <c r="G11" s="179"/>
      <c r="H11" s="179"/>
      <c r="I11" s="179"/>
      <c r="J11" s="179"/>
      <c r="K11" s="179"/>
      <c r="L11" s="179"/>
      <c r="M11" s="179"/>
      <c r="N11" s="179"/>
      <c r="O11" s="179"/>
      <c r="P11" s="179"/>
      <c r="Q11" s="179"/>
      <c r="R11" s="88"/>
      <c r="S11" s="69">
        <f t="shared" si="0"/>
        <v>0</v>
      </c>
      <c r="T11" s="69">
        <f t="shared" si="3"/>
        <v>0</v>
      </c>
      <c r="U11" s="199"/>
      <c r="V11" s="199"/>
      <c r="W11" s="66"/>
      <c r="X11" s="2"/>
      <c r="Y11" s="3"/>
      <c r="Z11" s="3"/>
      <c r="AA11" s="199"/>
      <c r="AB11" s="66"/>
      <c r="AC11" s="66"/>
      <c r="AD11" s="225">
        <f t="shared" si="1"/>
        <v>0</v>
      </c>
      <c r="AE11" s="225"/>
      <c r="AF11" s="225"/>
      <c r="AG11" s="225"/>
      <c r="AH11" s="225">
        <v>1</v>
      </c>
    </row>
    <row r="12" spans="1:34" ht="13.5" thickBot="1">
      <c r="A12" s="69">
        <f t="shared" si="2"/>
        <v>7</v>
      </c>
      <c r="B12" s="68" t="str">
        <f>DenStatus!C11</f>
        <v>Child Protection</v>
      </c>
      <c r="C12" s="69">
        <v>1</v>
      </c>
      <c r="D12" s="240">
        <v>1</v>
      </c>
      <c r="E12" s="8"/>
      <c r="F12" s="192"/>
      <c r="G12" s="193"/>
      <c r="H12" s="193"/>
      <c r="I12" s="193"/>
      <c r="J12" s="193"/>
      <c r="K12" s="193"/>
      <c r="L12" s="193"/>
      <c r="M12" s="193"/>
      <c r="N12" s="193"/>
      <c r="O12" s="193"/>
      <c r="P12" s="193"/>
      <c r="Q12" s="193"/>
      <c r="R12" s="194"/>
      <c r="S12" s="69">
        <f t="shared" si="0"/>
        <v>0</v>
      </c>
      <c r="T12" s="69">
        <f t="shared" si="3"/>
        <v>0</v>
      </c>
      <c r="U12" s="199"/>
      <c r="V12" s="199"/>
      <c r="W12" s="66"/>
      <c r="X12" s="2"/>
      <c r="Y12" s="3"/>
      <c r="Z12" s="3"/>
      <c r="AA12" s="199"/>
      <c r="AB12" s="66"/>
      <c r="AC12" s="66"/>
      <c r="AD12" s="225">
        <f t="shared" si="1"/>
        <v>0</v>
      </c>
      <c r="AE12" s="225"/>
      <c r="AF12" s="225"/>
      <c r="AG12" s="225"/>
      <c r="AH12" s="225">
        <v>1</v>
      </c>
    </row>
    <row r="13" spans="1:34" ht="13.5" thickTop="1">
      <c r="A13" s="218"/>
      <c r="B13" s="72" t="s">
        <v>89</v>
      </c>
      <c r="C13" s="73">
        <f>IF(SUM(T6:T12)&gt;=7,"X",0)</f>
        <v>0</v>
      </c>
      <c r="D13" s="227" t="s">
        <v>212</v>
      </c>
      <c r="E13" s="76"/>
      <c r="F13" s="75"/>
      <c r="G13" s="75"/>
      <c r="H13" s="75"/>
      <c r="I13" s="75"/>
      <c r="J13" s="75"/>
      <c r="K13" s="75"/>
      <c r="L13" s="75"/>
      <c r="M13" s="75"/>
      <c r="N13" s="75"/>
      <c r="O13" s="75"/>
      <c r="P13" s="75"/>
      <c r="Q13" s="75"/>
      <c r="R13" s="75"/>
      <c r="S13" s="75"/>
      <c r="T13" s="75"/>
      <c r="U13" s="200"/>
      <c r="V13" s="89"/>
      <c r="W13" s="66"/>
      <c r="X13" s="2"/>
      <c r="Y13" s="3"/>
      <c r="Z13" s="3"/>
      <c r="AA13" s="199"/>
      <c r="AB13" s="66"/>
      <c r="AC13" s="66"/>
      <c r="AD13" s="66"/>
      <c r="AE13" s="66"/>
      <c r="AF13" s="66"/>
      <c r="AG13" s="66"/>
      <c r="AH13" s="66"/>
    </row>
    <row r="14" spans="1:34">
      <c r="A14" s="66"/>
      <c r="B14" s="66"/>
      <c r="C14" s="66"/>
      <c r="D14" s="66"/>
      <c r="E14" s="66"/>
      <c r="F14" s="66"/>
      <c r="G14" s="66"/>
      <c r="H14" s="66"/>
      <c r="I14" s="66"/>
      <c r="J14" s="66"/>
      <c r="K14" s="66"/>
      <c r="L14" s="66"/>
      <c r="M14" s="66"/>
      <c r="N14" s="66"/>
      <c r="O14" s="66"/>
      <c r="P14" s="66"/>
      <c r="Q14" s="66"/>
      <c r="R14" s="66"/>
      <c r="S14" s="66"/>
      <c r="T14" s="66"/>
      <c r="U14" s="66"/>
      <c r="V14" s="66"/>
      <c r="W14" s="66"/>
      <c r="X14" s="2"/>
      <c r="Y14" s="3"/>
      <c r="Z14" s="3"/>
      <c r="AA14" s="199"/>
      <c r="AB14" s="66"/>
      <c r="AC14" s="66"/>
      <c r="AD14" s="237" t="s">
        <v>82</v>
      </c>
      <c r="AE14" s="232"/>
      <c r="AF14" s="232"/>
      <c r="AG14" s="232"/>
      <c r="AH14" s="218"/>
    </row>
    <row r="15" spans="1:34">
      <c r="A15" s="74" t="s">
        <v>84</v>
      </c>
      <c r="B15" s="66"/>
      <c r="C15" s="66"/>
      <c r="D15" s="66"/>
      <c r="E15" s="66"/>
      <c r="F15" s="66"/>
      <c r="G15" s="66"/>
      <c r="H15" s="66"/>
      <c r="I15" s="66"/>
      <c r="J15" s="66"/>
      <c r="K15" s="66"/>
      <c r="L15" s="66"/>
      <c r="M15" s="66"/>
      <c r="N15" s="66"/>
      <c r="O15" s="66"/>
      <c r="P15" s="66"/>
      <c r="Q15" s="66"/>
      <c r="R15" s="66"/>
      <c r="S15" s="66"/>
      <c r="T15" s="66"/>
      <c r="U15" s="66"/>
      <c r="V15" s="66"/>
      <c r="W15" s="66"/>
      <c r="X15" s="2"/>
      <c r="Y15" s="3"/>
      <c r="Z15" s="3"/>
      <c r="AA15" s="199"/>
      <c r="AB15" s="66"/>
      <c r="AC15" s="66"/>
      <c r="AD15" s="233" t="s">
        <v>27</v>
      </c>
      <c r="AE15" s="234"/>
      <c r="AF15" s="234"/>
      <c r="AG15" s="234"/>
      <c r="AH15" s="235"/>
    </row>
    <row r="16" spans="1:34">
      <c r="A16" s="58" t="s">
        <v>77</v>
      </c>
      <c r="B16" s="68"/>
      <c r="C16" s="68" t="s">
        <v>8</v>
      </c>
      <c r="D16" s="68"/>
      <c r="E16" s="221" t="s">
        <v>34</v>
      </c>
      <c r="F16" s="85"/>
      <c r="G16" s="85"/>
      <c r="H16" s="85"/>
      <c r="I16" s="85"/>
      <c r="J16" s="85"/>
      <c r="K16" s="85"/>
      <c r="L16" s="85"/>
      <c r="M16" s="85"/>
      <c r="N16" s="85"/>
      <c r="O16" s="85"/>
      <c r="P16" s="85"/>
      <c r="Q16" s="85"/>
      <c r="R16" s="86"/>
      <c r="S16" s="294" t="s">
        <v>80</v>
      </c>
      <c r="T16" s="292"/>
      <c r="U16" s="292"/>
      <c r="V16" s="293"/>
      <c r="W16" s="66"/>
      <c r="X16" s="2"/>
      <c r="Y16" s="3"/>
      <c r="Z16" s="3"/>
      <c r="AA16" s="199"/>
      <c r="AB16" s="66"/>
      <c r="AC16" s="66"/>
      <c r="AD16" s="91" t="s">
        <v>35</v>
      </c>
      <c r="AE16" s="91" t="s">
        <v>51</v>
      </c>
      <c r="AF16" s="112" t="s">
        <v>180</v>
      </c>
      <c r="AG16" s="112" t="s">
        <v>181</v>
      </c>
      <c r="AH16" s="91" t="s">
        <v>1</v>
      </c>
    </row>
    <row r="17" spans="1:35">
      <c r="A17" s="69" t="s">
        <v>46</v>
      </c>
      <c r="B17" s="68" t="s">
        <v>43</v>
      </c>
      <c r="C17" s="69" t="s">
        <v>49</v>
      </c>
      <c r="D17" s="69" t="s">
        <v>17</v>
      </c>
      <c r="E17" s="240"/>
      <c r="F17" s="179"/>
      <c r="G17" s="179"/>
      <c r="H17" s="179"/>
      <c r="I17" s="179"/>
      <c r="J17" s="179"/>
      <c r="K17" s="179"/>
      <c r="L17" s="179"/>
      <c r="M17" s="179"/>
      <c r="N17" s="179"/>
      <c r="O17" s="179"/>
      <c r="P17" s="179"/>
      <c r="Q17" s="179"/>
      <c r="R17" s="88"/>
      <c r="S17" s="73" t="s">
        <v>2</v>
      </c>
      <c r="T17" s="73" t="s">
        <v>32</v>
      </c>
      <c r="U17" s="73" t="s">
        <v>25</v>
      </c>
      <c r="V17" s="59" t="s">
        <v>104</v>
      </c>
      <c r="W17" s="66"/>
      <c r="X17" s="2"/>
      <c r="Y17" s="3"/>
      <c r="Z17" s="3"/>
      <c r="AA17" s="199"/>
      <c r="AB17" s="66"/>
      <c r="AC17" s="66"/>
      <c r="AD17" s="236" t="s">
        <v>52</v>
      </c>
      <c r="AE17" s="236" t="s">
        <v>52</v>
      </c>
      <c r="AF17" s="72" t="s">
        <v>52</v>
      </c>
      <c r="AG17" s="72" t="s">
        <v>52</v>
      </c>
      <c r="AH17" s="236" t="s">
        <v>53</v>
      </c>
    </row>
    <row r="18" spans="1:35">
      <c r="A18" s="258">
        <v>1</v>
      </c>
      <c r="B18" s="296" t="str">
        <f>DenStatus!C15</f>
        <v>Call of the Wild</v>
      </c>
      <c r="C18" s="258">
        <v>8</v>
      </c>
      <c r="D18" s="258">
        <v>12</v>
      </c>
      <c r="E18" s="60" t="s">
        <v>166</v>
      </c>
      <c r="F18" s="60" t="s">
        <v>167</v>
      </c>
      <c r="G18" s="60" t="s">
        <v>174</v>
      </c>
      <c r="H18" s="60" t="s">
        <v>175</v>
      </c>
      <c r="I18" s="87">
        <v>2</v>
      </c>
      <c r="J18" s="60" t="s">
        <v>162</v>
      </c>
      <c r="K18" s="60" t="s">
        <v>163</v>
      </c>
      <c r="L18" s="60" t="s">
        <v>177</v>
      </c>
      <c r="M18" s="92" t="s">
        <v>164</v>
      </c>
      <c r="N18" s="92" t="s">
        <v>165</v>
      </c>
      <c r="O18" s="92">
        <v>5</v>
      </c>
      <c r="P18" s="92">
        <v>6</v>
      </c>
      <c r="Q18" s="181"/>
      <c r="R18" s="182"/>
      <c r="S18" s="258">
        <f>COUNTA(E19:R19)</f>
        <v>0</v>
      </c>
      <c r="T18" s="258">
        <f>IF(SUM(AD18:AG19)&gt;=AH18,1,0)</f>
        <v>0</v>
      </c>
      <c r="U18" s="277"/>
      <c r="V18" s="277"/>
      <c r="W18" s="66"/>
      <c r="X18" s="2"/>
      <c r="Y18" s="3"/>
      <c r="Z18" s="3"/>
      <c r="AA18" s="199"/>
      <c r="AB18" s="66"/>
      <c r="AC18" s="66"/>
      <c r="AD18" s="258">
        <f>IF(COUNTA(E19:H19)&gt;=1,1,0)</f>
        <v>0</v>
      </c>
      <c r="AE18" s="256">
        <f>IF(COUNTA(I19:N19)&gt;=6,1,0)</f>
        <v>0</v>
      </c>
      <c r="AF18" s="256">
        <f>IF(COUNTA(O19:P19)&gt;=1,1,0)</f>
        <v>0</v>
      </c>
      <c r="AG18" s="256"/>
      <c r="AH18" s="258">
        <v>3</v>
      </c>
    </row>
    <row r="19" spans="1:35" ht="13.5" thickBot="1">
      <c r="A19" s="295"/>
      <c r="B19" s="297"/>
      <c r="C19" s="295"/>
      <c r="D19" s="303"/>
      <c r="E19" s="196"/>
      <c r="F19" s="196"/>
      <c r="G19" s="196"/>
      <c r="H19" s="196"/>
      <c r="I19" s="196"/>
      <c r="J19" s="196"/>
      <c r="K19" s="196"/>
      <c r="L19" s="196"/>
      <c r="M19" s="196"/>
      <c r="N19" s="196"/>
      <c r="O19" s="196"/>
      <c r="P19" s="196"/>
      <c r="Q19" s="78"/>
      <c r="R19" s="202"/>
      <c r="S19" s="299"/>
      <c r="T19" s="303"/>
      <c r="U19" s="270"/>
      <c r="V19" s="270"/>
      <c r="W19" s="66"/>
      <c r="X19" s="2"/>
      <c r="Y19" s="3"/>
      <c r="Z19" s="3"/>
      <c r="AA19" s="199"/>
      <c r="AB19" s="66"/>
      <c r="AC19" s="66"/>
      <c r="AD19" s="257"/>
      <c r="AE19" s="257"/>
      <c r="AF19" s="257"/>
      <c r="AG19" s="257"/>
      <c r="AH19" s="257"/>
    </row>
    <row r="20" spans="1:35">
      <c r="A20" s="259">
        <f>A18+1</f>
        <v>2</v>
      </c>
      <c r="B20" s="298" t="str">
        <f>DenStatus!C16</f>
        <v>Council Fire</v>
      </c>
      <c r="C20" s="259">
        <v>3</v>
      </c>
      <c r="D20" s="259">
        <v>7</v>
      </c>
      <c r="E20" s="203">
        <v>1</v>
      </c>
      <c r="F20" s="203">
        <v>2</v>
      </c>
      <c r="G20" s="204">
        <v>3</v>
      </c>
      <c r="H20" s="204">
        <v>4</v>
      </c>
      <c r="I20" s="204">
        <v>5</v>
      </c>
      <c r="J20" s="204">
        <v>6</v>
      </c>
      <c r="K20" s="203">
        <v>7</v>
      </c>
      <c r="L20" s="206"/>
      <c r="M20" s="206"/>
      <c r="N20" s="206"/>
      <c r="O20" s="206"/>
      <c r="P20" s="206"/>
      <c r="Q20" s="206"/>
      <c r="R20" s="207"/>
      <c r="S20" s="259">
        <f>COUNTA(E21:R21)</f>
        <v>0</v>
      </c>
      <c r="T20" s="259">
        <f>IF(SUM(AD20:AG21)&gt;=AH20,1,0)</f>
        <v>0</v>
      </c>
      <c r="U20" s="272"/>
      <c r="V20" s="272"/>
      <c r="W20" s="66"/>
      <c r="X20" s="2"/>
      <c r="Y20" s="3"/>
      <c r="Z20" s="3"/>
      <c r="AA20" s="199"/>
      <c r="AB20" s="66"/>
      <c r="AC20" s="66"/>
      <c r="AD20" s="259">
        <f>IF(COUNTA(E21:F21)&gt;=2,1,0)</f>
        <v>0</v>
      </c>
      <c r="AE20" s="256">
        <f>IF(COUNTA(G21:K21)&gt;=1,1,0)</f>
        <v>0</v>
      </c>
      <c r="AF20" s="256"/>
      <c r="AG20" s="256"/>
      <c r="AH20" s="259">
        <v>2</v>
      </c>
    </row>
    <row r="21" spans="1:35" ht="13.5" thickBot="1">
      <c r="A21" s="257"/>
      <c r="B21" s="290"/>
      <c r="C21" s="276"/>
      <c r="D21" s="257"/>
      <c r="E21" s="208"/>
      <c r="F21" s="208"/>
      <c r="G21" s="208"/>
      <c r="H21" s="208"/>
      <c r="I21" s="208"/>
      <c r="J21" s="208"/>
      <c r="K21" s="208"/>
      <c r="L21" s="210"/>
      <c r="M21" s="210"/>
      <c r="N21" s="210"/>
      <c r="O21" s="210"/>
      <c r="P21" s="210"/>
      <c r="Q21" s="210"/>
      <c r="R21" s="211"/>
      <c r="S21" s="276"/>
      <c r="T21" s="304"/>
      <c r="U21" s="273"/>
      <c r="V21" s="273"/>
      <c r="W21" s="66"/>
      <c r="X21" s="2"/>
      <c r="Y21" s="3"/>
      <c r="Z21" s="3"/>
      <c r="AA21" s="199"/>
      <c r="AB21" s="66"/>
      <c r="AC21" s="66"/>
      <c r="AD21" s="257"/>
      <c r="AE21" s="257"/>
      <c r="AF21" s="257"/>
      <c r="AG21" s="257"/>
      <c r="AH21" s="257"/>
    </row>
    <row r="22" spans="1:35">
      <c r="A22" s="259">
        <f>A20+1</f>
        <v>3</v>
      </c>
      <c r="B22" s="298" t="str">
        <f>DenStatus!C17</f>
        <v>Duty to God Footsteps</v>
      </c>
      <c r="C22" s="259">
        <v>3</v>
      </c>
      <c r="D22" s="259">
        <v>6</v>
      </c>
      <c r="E22" s="204">
        <v>1</v>
      </c>
      <c r="F22" s="204">
        <v>2</v>
      </c>
      <c r="G22" s="204">
        <v>3</v>
      </c>
      <c r="H22" s="204">
        <v>4</v>
      </c>
      <c r="I22" s="204">
        <v>5</v>
      </c>
      <c r="J22" s="204">
        <v>6</v>
      </c>
      <c r="K22" s="205"/>
      <c r="L22" s="206"/>
      <c r="M22" s="206"/>
      <c r="N22" s="206"/>
      <c r="O22" s="206"/>
      <c r="P22" s="206"/>
      <c r="Q22" s="206"/>
      <c r="R22" s="207"/>
      <c r="S22" s="259">
        <f>COUNTA(E23:R23)</f>
        <v>0</v>
      </c>
      <c r="T22" s="259">
        <f>IF(SUM(AD22:AG23)&gt;=AH22,1,0)</f>
        <v>0</v>
      </c>
      <c r="U22" s="272"/>
      <c r="V22" s="272"/>
      <c r="W22" s="66"/>
      <c r="X22" s="2"/>
      <c r="Y22" s="3"/>
      <c r="Z22" s="3"/>
      <c r="AA22" s="199"/>
      <c r="AB22" s="66"/>
      <c r="AC22" s="66"/>
      <c r="AD22" s="259">
        <f>IF(COUNTA(E23:F23)&gt;=1,1,0)</f>
        <v>0</v>
      </c>
      <c r="AE22" s="260">
        <f>IF(COUNTA(G23:J23)&gt;=2,1,0)</f>
        <v>0</v>
      </c>
      <c r="AF22" s="256"/>
      <c r="AG22" s="256"/>
      <c r="AH22" s="259">
        <v>2</v>
      </c>
    </row>
    <row r="23" spans="1:35" ht="13.5" thickBot="1">
      <c r="A23" s="257"/>
      <c r="B23" s="299"/>
      <c r="C23" s="276"/>
      <c r="D23" s="257"/>
      <c r="E23" s="208"/>
      <c r="F23" s="208"/>
      <c r="G23" s="208"/>
      <c r="H23" s="208"/>
      <c r="I23" s="208"/>
      <c r="J23" s="208"/>
      <c r="K23" s="212"/>
      <c r="L23" s="213"/>
      <c r="M23" s="213"/>
      <c r="N23" s="213"/>
      <c r="O23" s="213"/>
      <c r="P23" s="213"/>
      <c r="Q23" s="213"/>
      <c r="R23" s="214"/>
      <c r="S23" s="276"/>
      <c r="T23" s="304"/>
      <c r="U23" s="273"/>
      <c r="V23" s="273"/>
      <c r="W23" s="66"/>
      <c r="X23" s="2"/>
      <c r="Y23" s="3"/>
      <c r="Z23" s="3"/>
      <c r="AA23" s="199"/>
      <c r="AB23" s="66"/>
      <c r="AC23" s="66"/>
      <c r="AD23" s="257"/>
      <c r="AE23" s="261"/>
      <c r="AF23" s="257"/>
      <c r="AG23" s="257"/>
      <c r="AH23" s="257"/>
      <c r="AI23" s="219"/>
    </row>
    <row r="24" spans="1:35">
      <c r="A24" s="259">
        <f>A22+1</f>
        <v>4</v>
      </c>
      <c r="B24" s="298" t="str">
        <f>DenStatus!C18</f>
        <v>Howling at the Moon</v>
      </c>
      <c r="C24" s="259">
        <v>4</v>
      </c>
      <c r="D24" s="259">
        <v>4</v>
      </c>
      <c r="E24" s="204">
        <v>1</v>
      </c>
      <c r="F24" s="204">
        <v>2</v>
      </c>
      <c r="G24" s="204">
        <v>3</v>
      </c>
      <c r="H24" s="204">
        <v>4</v>
      </c>
      <c r="I24" s="215"/>
      <c r="J24" s="216"/>
      <c r="K24" s="216"/>
      <c r="L24" s="216"/>
      <c r="M24" s="216"/>
      <c r="N24" s="216"/>
      <c r="O24" s="216"/>
      <c r="P24" s="216"/>
      <c r="Q24" s="216"/>
      <c r="R24" s="217"/>
      <c r="S24" s="259">
        <f>COUNTA(E25:R25)</f>
        <v>0</v>
      </c>
      <c r="T24" s="259">
        <f>IF(SUM(AD24:AG25)&gt;=AH24,1,0)</f>
        <v>0</v>
      </c>
      <c r="U24" s="272"/>
      <c r="V24" s="272"/>
      <c r="W24" s="66"/>
      <c r="X24" s="2"/>
      <c r="Y24" s="3"/>
      <c r="Z24" s="3"/>
      <c r="AA24" s="199"/>
      <c r="AB24" s="66"/>
      <c r="AC24" s="66"/>
      <c r="AD24" s="259">
        <f>IF(COUNTA(E25:H25)&gt;=4,1,0)</f>
        <v>0</v>
      </c>
      <c r="AE24" s="256"/>
      <c r="AF24" s="256"/>
      <c r="AG24" s="256"/>
      <c r="AH24" s="259">
        <v>1</v>
      </c>
    </row>
    <row r="25" spans="1:35" ht="13.5" thickBot="1">
      <c r="A25" s="257"/>
      <c r="B25" s="290"/>
      <c r="C25" s="276"/>
      <c r="D25" s="257"/>
      <c r="E25" s="208"/>
      <c r="F25" s="208"/>
      <c r="G25" s="208"/>
      <c r="H25" s="208"/>
      <c r="I25" s="209"/>
      <c r="J25" s="210"/>
      <c r="K25" s="210"/>
      <c r="L25" s="210"/>
      <c r="M25" s="210"/>
      <c r="N25" s="210"/>
      <c r="O25" s="210"/>
      <c r="P25" s="210"/>
      <c r="Q25" s="210"/>
      <c r="R25" s="211"/>
      <c r="S25" s="276"/>
      <c r="T25" s="304"/>
      <c r="U25" s="273"/>
      <c r="V25" s="273"/>
      <c r="W25" s="66"/>
      <c r="X25" s="2"/>
      <c r="Y25" s="3"/>
      <c r="Z25" s="3"/>
      <c r="AA25" s="199"/>
      <c r="AB25" s="66"/>
      <c r="AC25" s="66"/>
      <c r="AD25" s="257"/>
      <c r="AE25" s="257"/>
      <c r="AF25" s="257"/>
      <c r="AG25" s="257"/>
      <c r="AH25" s="257"/>
    </row>
    <row r="26" spans="1:35">
      <c r="A26" s="259">
        <f>A24+1</f>
        <v>5</v>
      </c>
      <c r="B26" s="298" t="str">
        <f>DenStatus!C19</f>
        <v>Paws on the Path</v>
      </c>
      <c r="C26" s="259">
        <v>5</v>
      </c>
      <c r="D26" s="259">
        <v>7</v>
      </c>
      <c r="E26" s="203">
        <v>1</v>
      </c>
      <c r="F26" s="203">
        <v>2</v>
      </c>
      <c r="G26" s="203">
        <v>3</v>
      </c>
      <c r="H26" s="203">
        <v>4</v>
      </c>
      <c r="I26" s="203">
        <v>5</v>
      </c>
      <c r="J26" s="203">
        <v>6</v>
      </c>
      <c r="K26" s="203">
        <v>7</v>
      </c>
      <c r="L26" s="205"/>
      <c r="M26" s="206"/>
      <c r="N26" s="206"/>
      <c r="O26" s="206"/>
      <c r="P26" s="206"/>
      <c r="Q26" s="206"/>
      <c r="R26" s="207"/>
      <c r="S26" s="259">
        <f>COUNTA(E27:R27)</f>
        <v>0</v>
      </c>
      <c r="T26" s="259">
        <f>IF(SUM(AD26:AG27)&gt;=AH26,1,0)</f>
        <v>0</v>
      </c>
      <c r="U26" s="272"/>
      <c r="V26" s="272"/>
      <c r="W26" s="66"/>
      <c r="X26" s="2"/>
      <c r="Y26" s="3"/>
      <c r="Z26" s="3"/>
      <c r="AA26" s="199"/>
      <c r="AB26" s="66"/>
      <c r="AC26" s="66"/>
      <c r="AD26" s="259">
        <f>IF(COUNTA(E27:I27)&gt;=5,1,0)</f>
        <v>0</v>
      </c>
      <c r="AE26" s="256"/>
      <c r="AF26" s="256"/>
      <c r="AG26" s="256"/>
      <c r="AH26" s="259">
        <v>1</v>
      </c>
    </row>
    <row r="27" spans="1:35" ht="13.5" thickBot="1">
      <c r="A27" s="257"/>
      <c r="B27" s="290"/>
      <c r="C27" s="276"/>
      <c r="D27" s="257"/>
      <c r="E27" s="208"/>
      <c r="F27" s="208"/>
      <c r="G27" s="208"/>
      <c r="H27" s="208"/>
      <c r="I27" s="208"/>
      <c r="J27" s="208"/>
      <c r="K27" s="208"/>
      <c r="L27" s="209"/>
      <c r="M27" s="213"/>
      <c r="N27" s="210"/>
      <c r="O27" s="210"/>
      <c r="P27" s="210"/>
      <c r="Q27" s="210"/>
      <c r="R27" s="214"/>
      <c r="S27" s="276"/>
      <c r="T27" s="304"/>
      <c r="U27" s="273"/>
      <c r="V27" s="273"/>
      <c r="W27" s="66"/>
      <c r="X27" s="2"/>
      <c r="Y27" s="3"/>
      <c r="Z27" s="3"/>
      <c r="AA27" s="199"/>
      <c r="AB27" s="66"/>
      <c r="AC27" s="66"/>
      <c r="AD27" s="257"/>
      <c r="AE27" s="257"/>
      <c r="AF27" s="257"/>
      <c r="AG27" s="257"/>
      <c r="AH27" s="257"/>
    </row>
    <row r="28" spans="1:35">
      <c r="A28" s="268">
        <f>A26+1</f>
        <v>6</v>
      </c>
      <c r="B28" s="298" t="str">
        <f>DenStatus!C20</f>
        <v>Running with the Pack</v>
      </c>
      <c r="C28" s="268">
        <v>6</v>
      </c>
      <c r="D28" s="268">
        <v>6</v>
      </c>
      <c r="E28" s="73">
        <v>1</v>
      </c>
      <c r="F28" s="94">
        <v>2</v>
      </c>
      <c r="G28" s="94">
        <v>3</v>
      </c>
      <c r="H28" s="94">
        <v>4</v>
      </c>
      <c r="I28" s="94">
        <v>5</v>
      </c>
      <c r="J28" s="94">
        <v>6</v>
      </c>
      <c r="K28" s="201"/>
      <c r="L28" s="78"/>
      <c r="M28" s="78"/>
      <c r="N28" s="78"/>
      <c r="O28" s="78"/>
      <c r="P28" s="78"/>
      <c r="Q28" s="78"/>
      <c r="R28" s="62"/>
      <c r="S28" s="268">
        <f>COUNTA(E29:R29)</f>
        <v>0</v>
      </c>
      <c r="T28" s="259">
        <f>IF(SUM(AD28:AG29)&gt;=AH28,1,0)</f>
        <v>0</v>
      </c>
      <c r="U28" s="270"/>
      <c r="V28" s="270"/>
      <c r="W28" s="66"/>
      <c r="X28" s="2"/>
      <c r="Y28" s="3"/>
      <c r="Z28" s="3"/>
      <c r="AA28" s="199"/>
      <c r="AB28" s="66"/>
      <c r="AC28" s="66"/>
      <c r="AD28" s="259">
        <f>IF(COUNTA(E29:J29)&gt;=6,1,0)</f>
        <v>0</v>
      </c>
      <c r="AE28" s="256"/>
      <c r="AF28" s="256"/>
      <c r="AG28" s="256"/>
      <c r="AH28" s="259">
        <v>1</v>
      </c>
    </row>
    <row r="29" spans="1:35" ht="13.5" thickBot="1">
      <c r="A29" s="300"/>
      <c r="B29" s="301"/>
      <c r="C29" s="282"/>
      <c r="D29" s="269"/>
      <c r="E29" s="93"/>
      <c r="F29" s="93"/>
      <c r="G29" s="93"/>
      <c r="H29" s="93"/>
      <c r="I29" s="93"/>
      <c r="J29" s="93"/>
      <c r="K29" s="183"/>
      <c r="L29" s="184"/>
      <c r="M29" s="184"/>
      <c r="N29" s="184"/>
      <c r="O29" s="184"/>
      <c r="P29" s="184"/>
      <c r="Q29" s="184"/>
      <c r="R29" s="185"/>
      <c r="S29" s="305"/>
      <c r="T29" s="302"/>
      <c r="U29" s="271"/>
      <c r="V29" s="271"/>
      <c r="W29" s="66"/>
      <c r="X29" s="2"/>
      <c r="Y29" s="3"/>
      <c r="Z29" s="3"/>
      <c r="AA29" s="199"/>
      <c r="AB29" s="66"/>
      <c r="AC29" s="66"/>
      <c r="AD29" s="257"/>
      <c r="AE29" s="257"/>
      <c r="AF29" s="257"/>
      <c r="AG29" s="257"/>
      <c r="AH29" s="257"/>
    </row>
    <row r="30" spans="1:35" ht="13.5" thickTop="1">
      <c r="A30" s="218"/>
      <c r="B30" s="72" t="s">
        <v>90</v>
      </c>
      <c r="C30" s="73">
        <f>IF(SUM(T18:T29)&gt;=6,"X",0)</f>
        <v>0</v>
      </c>
      <c r="D30" s="227" t="s">
        <v>212</v>
      </c>
      <c r="E30" s="75"/>
      <c r="F30" s="75"/>
      <c r="G30" s="75"/>
      <c r="H30" s="75"/>
      <c r="I30" s="75"/>
      <c r="J30" s="75"/>
      <c r="K30" s="75"/>
      <c r="L30" s="75"/>
      <c r="M30" s="75"/>
      <c r="N30" s="75"/>
      <c r="O30" s="75"/>
      <c r="P30" s="75"/>
      <c r="Q30" s="75"/>
      <c r="R30" s="75"/>
      <c r="S30" s="75"/>
      <c r="T30" s="75"/>
      <c r="U30" s="200"/>
      <c r="V30" s="89"/>
      <c r="W30" s="66"/>
      <c r="X30" s="6"/>
      <c r="Y30" s="3"/>
      <c r="Z30" s="3"/>
      <c r="AA30" s="199"/>
      <c r="AB30" s="66"/>
      <c r="AC30" s="66"/>
      <c r="AD30" s="66"/>
      <c r="AE30" s="66"/>
      <c r="AF30" s="66"/>
      <c r="AG30" s="66"/>
      <c r="AH30" s="66"/>
    </row>
    <row r="31" spans="1:35">
      <c r="A31" s="66"/>
      <c r="B31" s="66"/>
      <c r="C31" s="66"/>
      <c r="D31" s="66"/>
      <c r="E31" s="66"/>
      <c r="F31" s="66"/>
      <c r="G31" s="66"/>
      <c r="H31" s="66"/>
      <c r="I31" s="66"/>
      <c r="J31" s="66"/>
      <c r="K31" s="66"/>
      <c r="L31" s="66"/>
      <c r="M31" s="66"/>
      <c r="N31" s="66"/>
      <c r="O31" s="66"/>
      <c r="P31" s="66"/>
      <c r="Q31" s="66"/>
      <c r="R31" s="66"/>
      <c r="S31" s="66"/>
      <c r="T31" s="66"/>
      <c r="U31" s="66"/>
      <c r="V31" s="66"/>
      <c r="W31" s="66"/>
      <c r="X31" s="2"/>
      <c r="Y31" s="3"/>
      <c r="Z31" s="3"/>
      <c r="AA31" s="199"/>
      <c r="AB31" s="66"/>
      <c r="AC31" s="66"/>
      <c r="AD31" s="237" t="s">
        <v>83</v>
      </c>
      <c r="AE31" s="232"/>
      <c r="AF31" s="232"/>
      <c r="AG31" s="232"/>
      <c r="AH31" s="218"/>
    </row>
    <row r="32" spans="1:35">
      <c r="A32" s="74" t="s">
        <v>85</v>
      </c>
      <c r="B32" s="66"/>
      <c r="C32" s="66"/>
      <c r="D32" s="66"/>
      <c r="E32" s="66"/>
      <c r="F32" s="66"/>
      <c r="G32" s="66"/>
      <c r="H32" s="66"/>
      <c r="I32" s="66"/>
      <c r="J32" s="66"/>
      <c r="K32" s="66"/>
      <c r="L32" s="66"/>
      <c r="M32" s="66"/>
      <c r="N32" s="66"/>
      <c r="O32" s="66"/>
      <c r="P32" s="66"/>
      <c r="Q32" s="66"/>
      <c r="R32" s="66"/>
      <c r="S32" s="66"/>
      <c r="T32" s="66"/>
      <c r="U32" s="66"/>
      <c r="V32" s="66"/>
      <c r="W32" s="66"/>
      <c r="X32" s="2"/>
      <c r="Y32" s="3"/>
      <c r="Z32" s="3"/>
      <c r="AA32" s="199"/>
      <c r="AB32" s="66"/>
      <c r="AC32" s="66"/>
      <c r="AD32" s="233" t="s">
        <v>27</v>
      </c>
      <c r="AE32" s="234"/>
      <c r="AF32" s="234"/>
      <c r="AG32" s="234"/>
      <c r="AH32" s="235"/>
    </row>
    <row r="33" spans="1:34">
      <c r="A33" s="58" t="s">
        <v>78</v>
      </c>
      <c r="B33" s="68"/>
      <c r="C33" s="58" t="s">
        <v>79</v>
      </c>
      <c r="D33" s="68"/>
      <c r="E33" s="221" t="s">
        <v>34</v>
      </c>
      <c r="F33" s="85"/>
      <c r="G33" s="85"/>
      <c r="H33" s="85"/>
      <c r="I33" s="85"/>
      <c r="J33" s="85"/>
      <c r="K33" s="85"/>
      <c r="L33" s="85"/>
      <c r="M33" s="85"/>
      <c r="N33" s="85"/>
      <c r="O33" s="85"/>
      <c r="P33" s="85"/>
      <c r="Q33" s="85"/>
      <c r="R33" s="86"/>
      <c r="S33" s="294" t="s">
        <v>81</v>
      </c>
      <c r="T33" s="292"/>
      <c r="U33" s="292"/>
      <c r="V33" s="293"/>
      <c r="W33" s="66"/>
      <c r="X33" s="2"/>
      <c r="Y33" s="3"/>
      <c r="Z33" s="3"/>
      <c r="AA33" s="199"/>
      <c r="AB33" s="66"/>
      <c r="AC33" s="66"/>
      <c r="AD33" s="91" t="s">
        <v>35</v>
      </c>
      <c r="AE33" s="91" t="s">
        <v>51</v>
      </c>
      <c r="AF33" s="112" t="s">
        <v>180</v>
      </c>
      <c r="AG33" s="112" t="s">
        <v>181</v>
      </c>
      <c r="AH33" s="91" t="s">
        <v>1</v>
      </c>
    </row>
    <row r="34" spans="1:34">
      <c r="A34" s="69" t="s">
        <v>46</v>
      </c>
      <c r="B34" s="68" t="s">
        <v>43</v>
      </c>
      <c r="C34" s="69" t="s">
        <v>49</v>
      </c>
      <c r="D34" s="69" t="s">
        <v>17</v>
      </c>
      <c r="E34" s="240"/>
      <c r="F34" s="179"/>
      <c r="G34" s="179"/>
      <c r="H34" s="179"/>
      <c r="I34" s="179"/>
      <c r="J34" s="179"/>
      <c r="K34" s="179"/>
      <c r="L34" s="179"/>
      <c r="M34" s="179"/>
      <c r="N34" s="179"/>
      <c r="O34" s="179"/>
      <c r="P34" s="179"/>
      <c r="Q34" s="179"/>
      <c r="R34" s="88"/>
      <c r="S34" s="69" t="s">
        <v>2</v>
      </c>
      <c r="T34" s="69" t="s">
        <v>32</v>
      </c>
      <c r="U34" s="69" t="s">
        <v>25</v>
      </c>
      <c r="V34" s="59" t="s">
        <v>104</v>
      </c>
      <c r="W34" s="66"/>
      <c r="X34" s="2"/>
      <c r="Y34" s="3"/>
      <c r="Z34" s="3"/>
      <c r="AA34" s="199"/>
      <c r="AB34" s="66"/>
      <c r="AC34" s="66"/>
      <c r="AD34" s="236" t="s">
        <v>52</v>
      </c>
      <c r="AE34" s="236" t="s">
        <v>52</v>
      </c>
      <c r="AF34" s="72" t="s">
        <v>52</v>
      </c>
      <c r="AG34" s="72" t="s">
        <v>52</v>
      </c>
      <c r="AH34" s="236" t="s">
        <v>53</v>
      </c>
    </row>
    <row r="35" spans="1:34" ht="13.5" thickBot="1">
      <c r="A35" s="258">
        <v>1</v>
      </c>
      <c r="B35" s="289" t="str">
        <f>DenStatus!C24</f>
        <v>Adventures in Coins</v>
      </c>
      <c r="C35" s="285">
        <v>5</v>
      </c>
      <c r="D35" s="285">
        <v>7</v>
      </c>
      <c r="E35" s="69">
        <v>1</v>
      </c>
      <c r="F35" s="69">
        <v>2</v>
      </c>
      <c r="G35" s="69">
        <v>3</v>
      </c>
      <c r="H35" s="69">
        <v>4</v>
      </c>
      <c r="I35" s="69">
        <v>5</v>
      </c>
      <c r="J35" s="69">
        <v>6</v>
      </c>
      <c r="K35" s="69">
        <v>7</v>
      </c>
      <c r="L35" s="180"/>
      <c r="M35" s="181"/>
      <c r="N35" s="181"/>
      <c r="O35" s="181"/>
      <c r="P35" s="181"/>
      <c r="Q35" s="181"/>
      <c r="R35" s="182"/>
      <c r="S35" s="258">
        <f>COUNTA(E36:R36)</f>
        <v>0</v>
      </c>
      <c r="T35" s="258">
        <f>IF(SUM(AD35:AG36)&gt;=AH35,1,0)</f>
        <v>0</v>
      </c>
      <c r="U35" s="277"/>
      <c r="V35" s="279"/>
      <c r="W35" s="66"/>
      <c r="X35" s="2"/>
      <c r="Y35" s="3"/>
      <c r="Z35" s="3"/>
      <c r="AA35" s="199"/>
      <c r="AB35" s="66"/>
      <c r="AC35" s="66"/>
      <c r="AD35" s="264">
        <f>IF(COUNTA(E36:H36)&gt;=4,1,0)</f>
        <v>0</v>
      </c>
      <c r="AE35" s="267">
        <f>IF(COUNTA(I36:K36)&gt;=1,1,0)</f>
        <v>0</v>
      </c>
      <c r="AF35" s="267"/>
      <c r="AG35" s="267"/>
      <c r="AH35" s="264">
        <v>2</v>
      </c>
    </row>
    <row r="36" spans="1:34" ht="13.5" thickBot="1">
      <c r="A36" s="276"/>
      <c r="B36" s="290"/>
      <c r="C36" s="257"/>
      <c r="D36" s="257"/>
      <c r="E36" s="208"/>
      <c r="F36" s="208"/>
      <c r="G36" s="208"/>
      <c r="H36" s="208"/>
      <c r="I36" s="208"/>
      <c r="J36" s="208"/>
      <c r="K36" s="208"/>
      <c r="L36" s="209"/>
      <c r="M36" s="210"/>
      <c r="N36" s="213"/>
      <c r="O36" s="213"/>
      <c r="P36" s="213"/>
      <c r="Q36" s="210"/>
      <c r="R36" s="211"/>
      <c r="S36" s="276"/>
      <c r="T36" s="276"/>
      <c r="U36" s="278"/>
      <c r="V36" s="280"/>
      <c r="W36" s="66"/>
      <c r="X36" s="2"/>
      <c r="Y36" s="3"/>
      <c r="Z36" s="3"/>
      <c r="AA36" s="199"/>
      <c r="AB36" s="66"/>
      <c r="AC36" s="66"/>
      <c r="AD36" s="263"/>
      <c r="AE36" s="263"/>
      <c r="AF36" s="263"/>
      <c r="AG36" s="263"/>
      <c r="AH36" s="263"/>
    </row>
    <row r="37" spans="1:34" ht="13.5" thickBot="1">
      <c r="A37" s="259">
        <f>A35+1</f>
        <v>2</v>
      </c>
      <c r="B37" s="287" t="str">
        <f>DenStatus!C25</f>
        <v>Air of the Wolf</v>
      </c>
      <c r="C37" s="260">
        <v>4</v>
      </c>
      <c r="D37" s="260">
        <v>9</v>
      </c>
      <c r="E37" s="204" t="s">
        <v>166</v>
      </c>
      <c r="F37" s="204" t="s">
        <v>167</v>
      </c>
      <c r="G37" s="204" t="s">
        <v>174</v>
      </c>
      <c r="H37" s="204" t="s">
        <v>175</v>
      </c>
      <c r="I37" s="204" t="s">
        <v>168</v>
      </c>
      <c r="J37" s="204" t="s">
        <v>169</v>
      </c>
      <c r="K37" s="204" t="s">
        <v>170</v>
      </c>
      <c r="L37" s="204" t="s">
        <v>171</v>
      </c>
      <c r="M37" s="204" t="s">
        <v>179</v>
      </c>
      <c r="N37" s="215"/>
      <c r="O37" s="216"/>
      <c r="P37" s="216"/>
      <c r="Q37" s="206"/>
      <c r="R37" s="207"/>
      <c r="S37" s="259">
        <f>COUNTA(E38:R38)</f>
        <v>0</v>
      </c>
      <c r="T37" s="259">
        <f>IF(SUM(AD37:AG38)&gt;=AH37,1,0)</f>
        <v>0</v>
      </c>
      <c r="U37" s="272"/>
      <c r="V37" s="272"/>
      <c r="W37" s="66"/>
      <c r="X37" s="2"/>
      <c r="Y37" s="3"/>
      <c r="Z37" s="3"/>
      <c r="AA37" s="199"/>
      <c r="AB37" s="66"/>
      <c r="AC37" s="66"/>
      <c r="AD37" s="265">
        <f>IF(COUNTA(E38:H38)&gt;=2,1,0)</f>
        <v>0</v>
      </c>
      <c r="AE37" s="262">
        <f>IF(COUNTA(I38:M38)&gt;=2,1,0)</f>
        <v>0</v>
      </c>
      <c r="AF37" s="262"/>
      <c r="AG37" s="262"/>
      <c r="AH37" s="265">
        <v>2</v>
      </c>
    </row>
    <row r="38" spans="1:34" ht="13.5" thickBot="1">
      <c r="A38" s="276"/>
      <c r="B38" s="288"/>
      <c r="C38" s="276"/>
      <c r="D38" s="276"/>
      <c r="E38" s="208"/>
      <c r="F38" s="208"/>
      <c r="G38" s="208"/>
      <c r="H38" s="208"/>
      <c r="I38" s="208"/>
      <c r="J38" s="208"/>
      <c r="K38" s="208"/>
      <c r="L38" s="208"/>
      <c r="M38" s="208"/>
      <c r="N38" s="209"/>
      <c r="O38" s="210"/>
      <c r="P38" s="210"/>
      <c r="Q38" s="210"/>
      <c r="R38" s="211"/>
      <c r="S38" s="276"/>
      <c r="T38" s="276"/>
      <c r="U38" s="273"/>
      <c r="V38" s="273"/>
      <c r="W38" s="66"/>
      <c r="X38" s="2"/>
      <c r="Y38" s="3"/>
      <c r="Z38" s="3"/>
      <c r="AA38" s="199"/>
      <c r="AB38" s="66"/>
      <c r="AC38" s="66"/>
      <c r="AD38" s="263"/>
      <c r="AE38" s="263"/>
      <c r="AF38" s="263"/>
      <c r="AG38" s="263"/>
      <c r="AH38" s="263"/>
    </row>
    <row r="39" spans="1:34" ht="13.5" thickBot="1">
      <c r="A39" s="259">
        <f>A37+1</f>
        <v>3</v>
      </c>
      <c r="B39" s="287" t="str">
        <f>DenStatus!C26</f>
        <v>Code of the Wolf</v>
      </c>
      <c r="C39" s="260">
        <v>5</v>
      </c>
      <c r="D39" s="260">
        <v>14</v>
      </c>
      <c r="E39" s="204" t="s">
        <v>166</v>
      </c>
      <c r="F39" s="204" t="s">
        <v>167</v>
      </c>
      <c r="G39" s="204" t="s">
        <v>174</v>
      </c>
      <c r="H39" s="204" t="s">
        <v>175</v>
      </c>
      <c r="I39" s="204" t="s">
        <v>176</v>
      </c>
      <c r="J39" s="204" t="s">
        <v>168</v>
      </c>
      <c r="K39" s="204" t="s">
        <v>169</v>
      </c>
      <c r="L39" s="204" t="s">
        <v>170</v>
      </c>
      <c r="M39" s="204" t="s">
        <v>162</v>
      </c>
      <c r="N39" s="204" t="s">
        <v>163</v>
      </c>
      <c r="O39" s="204" t="s">
        <v>177</v>
      </c>
      <c r="P39" s="204" t="s">
        <v>164</v>
      </c>
      <c r="Q39" s="204" t="s">
        <v>165</v>
      </c>
      <c r="R39" s="204" t="s">
        <v>178</v>
      </c>
      <c r="S39" s="259">
        <f>COUNTA(E40:R40)</f>
        <v>0</v>
      </c>
      <c r="T39" s="259">
        <f>IF(SUM(AD39:AG40)&gt;=AH39,1,0)</f>
        <v>0</v>
      </c>
      <c r="U39" s="272"/>
      <c r="V39" s="272"/>
      <c r="W39" s="66"/>
      <c r="X39" s="2"/>
      <c r="Y39" s="3"/>
      <c r="Z39" s="3"/>
      <c r="AA39" s="199"/>
      <c r="AB39" s="66"/>
      <c r="AC39" s="66"/>
      <c r="AD39" s="265">
        <f>IF(COUNTA(E40:I40)&gt;=2,1,0)</f>
        <v>0</v>
      </c>
      <c r="AE39" s="265">
        <f>IF(COUNTA(J40:L40)&gt;=1,1,0)</f>
        <v>0</v>
      </c>
      <c r="AF39" s="265">
        <f>IF(COUNTA(M40:O40)&gt;=1,1,0)</f>
        <v>0</v>
      </c>
      <c r="AG39" s="265">
        <f>IF(COUNTA(P40:R40)&gt;=1,1,0)</f>
        <v>0</v>
      </c>
      <c r="AH39" s="265">
        <v>4</v>
      </c>
    </row>
    <row r="40" spans="1:34" ht="13.5" thickBot="1">
      <c r="A40" s="276"/>
      <c r="B40" s="288"/>
      <c r="C40" s="276"/>
      <c r="D40" s="276"/>
      <c r="E40" s="208"/>
      <c r="F40" s="208"/>
      <c r="G40" s="208"/>
      <c r="H40" s="208"/>
      <c r="I40" s="208"/>
      <c r="J40" s="208"/>
      <c r="K40" s="208"/>
      <c r="L40" s="208"/>
      <c r="M40" s="208"/>
      <c r="N40" s="208"/>
      <c r="O40" s="208"/>
      <c r="P40" s="208"/>
      <c r="Q40" s="208"/>
      <c r="R40" s="208"/>
      <c r="S40" s="276"/>
      <c r="T40" s="276"/>
      <c r="U40" s="273"/>
      <c r="V40" s="273"/>
      <c r="W40" s="66"/>
      <c r="X40" s="2"/>
      <c r="Y40" s="3"/>
      <c r="Z40" s="3"/>
      <c r="AA40" s="199"/>
      <c r="AB40" s="66"/>
      <c r="AC40" s="66"/>
      <c r="AD40" s="263"/>
      <c r="AE40" s="263"/>
      <c r="AF40" s="263"/>
      <c r="AG40" s="263"/>
      <c r="AH40" s="263"/>
    </row>
    <row r="41" spans="1:34" ht="13.5" thickBot="1">
      <c r="A41" s="259">
        <f>A39+1</f>
        <v>4</v>
      </c>
      <c r="B41" s="287" t="str">
        <f>DenStatus!C27</f>
        <v>Collections &amp; Hobbies</v>
      </c>
      <c r="C41" s="260">
        <v>4</v>
      </c>
      <c r="D41" s="260">
        <v>6</v>
      </c>
      <c r="E41" s="204">
        <v>1</v>
      </c>
      <c r="F41" s="204">
        <v>2</v>
      </c>
      <c r="G41" s="204" t="s">
        <v>162</v>
      </c>
      <c r="H41" s="204" t="s">
        <v>163</v>
      </c>
      <c r="I41" s="204" t="s">
        <v>164</v>
      </c>
      <c r="J41" s="204" t="s">
        <v>165</v>
      </c>
      <c r="K41" s="205"/>
      <c r="L41" s="206"/>
      <c r="M41" s="206"/>
      <c r="N41" s="206"/>
      <c r="O41" s="206"/>
      <c r="P41" s="206"/>
      <c r="Q41" s="206"/>
      <c r="R41" s="207"/>
      <c r="S41" s="259">
        <f>COUNTA(E42:R42)</f>
        <v>0</v>
      </c>
      <c r="T41" s="259">
        <f>IF(SUM(AD41:AG42)&gt;=AH41,1,0)</f>
        <v>0</v>
      </c>
      <c r="U41" s="272"/>
      <c r="V41" s="272"/>
      <c r="W41" s="66"/>
      <c r="X41" s="2"/>
      <c r="Y41" s="3"/>
      <c r="Z41" s="3"/>
      <c r="AA41" s="199"/>
      <c r="AB41" s="66"/>
      <c r="AC41" s="66"/>
      <c r="AD41" s="265">
        <f>IF(COUNTA(E42:F42)&gt;=2,1,0)</f>
        <v>0</v>
      </c>
      <c r="AE41" s="262">
        <f>IF(COUNTA(G42:H42)&gt;=1,1,0)</f>
        <v>0</v>
      </c>
      <c r="AF41" s="262">
        <f>IF(COUNTA(I42:J42)&gt;=1,1,0)</f>
        <v>0</v>
      </c>
      <c r="AG41" s="262"/>
      <c r="AH41" s="265">
        <v>3</v>
      </c>
    </row>
    <row r="42" spans="1:34" ht="13.5" thickBot="1">
      <c r="A42" s="276"/>
      <c r="B42" s="288"/>
      <c r="C42" s="276"/>
      <c r="D42" s="276"/>
      <c r="E42" s="208"/>
      <c r="F42" s="208"/>
      <c r="G42" s="208"/>
      <c r="H42" s="208"/>
      <c r="I42" s="208"/>
      <c r="J42" s="208"/>
      <c r="K42" s="209"/>
      <c r="L42" s="210"/>
      <c r="M42" s="210"/>
      <c r="N42" s="210"/>
      <c r="O42" s="210"/>
      <c r="P42" s="210"/>
      <c r="Q42" s="210"/>
      <c r="R42" s="211"/>
      <c r="S42" s="276"/>
      <c r="T42" s="276"/>
      <c r="U42" s="273"/>
      <c r="V42" s="273"/>
      <c r="W42" s="66"/>
      <c r="X42" s="2"/>
      <c r="Y42" s="3"/>
      <c r="Z42" s="3"/>
      <c r="AA42" s="199"/>
      <c r="AB42" s="66"/>
      <c r="AC42" s="66"/>
      <c r="AD42" s="263"/>
      <c r="AE42" s="263"/>
      <c r="AF42" s="263"/>
      <c r="AG42" s="263"/>
      <c r="AH42" s="263"/>
    </row>
    <row r="43" spans="1:34" ht="13.5" thickBot="1">
      <c r="A43" s="259">
        <f>A41+1</f>
        <v>5</v>
      </c>
      <c r="B43" s="287" t="str">
        <f>DenStatus!C28</f>
        <v>Cubs Who Care</v>
      </c>
      <c r="C43" s="286" t="s">
        <v>210</v>
      </c>
      <c r="D43" s="260">
        <v>13</v>
      </c>
      <c r="E43" s="203">
        <v>1</v>
      </c>
      <c r="F43" s="204">
        <v>2</v>
      </c>
      <c r="G43" s="204">
        <v>3</v>
      </c>
      <c r="H43" s="204" t="s">
        <v>164</v>
      </c>
      <c r="I43" s="204" t="s">
        <v>165</v>
      </c>
      <c r="J43" s="204" t="s">
        <v>178</v>
      </c>
      <c r="K43" s="204" t="s">
        <v>207</v>
      </c>
      <c r="L43" s="204" t="s">
        <v>208</v>
      </c>
      <c r="M43" s="204" t="s">
        <v>209</v>
      </c>
      <c r="N43" s="204">
        <v>5</v>
      </c>
      <c r="O43" s="204">
        <v>6</v>
      </c>
      <c r="P43" s="204">
        <v>7</v>
      </c>
      <c r="Q43" s="204">
        <v>8</v>
      </c>
      <c r="R43" s="207"/>
      <c r="S43" s="259">
        <f>COUNTA(E44:R44)</f>
        <v>0</v>
      </c>
      <c r="T43" s="259">
        <f>IF(SUM(AD43:AG44)&gt;=AH43,1,0)</f>
        <v>0</v>
      </c>
      <c r="U43" s="272"/>
      <c r="V43" s="272"/>
      <c r="W43" s="66"/>
      <c r="X43" s="2"/>
      <c r="Y43" s="3"/>
      <c r="Z43" s="3"/>
      <c r="AA43" s="199"/>
      <c r="AB43" s="66"/>
      <c r="AC43" s="66"/>
      <c r="AD43" s="265">
        <f>COUNTA(E44:G44)</f>
        <v>0</v>
      </c>
      <c r="AE43" s="265">
        <f>IF(COUNTA(H44:M44)&gt;=3,1,0)</f>
        <v>0</v>
      </c>
      <c r="AF43" s="262">
        <f>COUNTA(N44:Q44)</f>
        <v>0</v>
      </c>
      <c r="AG43" s="262"/>
      <c r="AH43" s="265">
        <v>4</v>
      </c>
    </row>
    <row r="44" spans="1:34" ht="13.5" thickBot="1">
      <c r="A44" s="276"/>
      <c r="B44" s="288"/>
      <c r="C44" s="276"/>
      <c r="D44" s="276"/>
      <c r="E44" s="208"/>
      <c r="F44" s="208"/>
      <c r="G44" s="208"/>
      <c r="H44" s="208"/>
      <c r="I44" s="208"/>
      <c r="J44" s="208"/>
      <c r="K44" s="208"/>
      <c r="L44" s="208"/>
      <c r="M44" s="208"/>
      <c r="N44" s="208"/>
      <c r="O44" s="208"/>
      <c r="P44" s="208"/>
      <c r="Q44" s="208"/>
      <c r="R44" s="211"/>
      <c r="S44" s="276"/>
      <c r="T44" s="276"/>
      <c r="U44" s="273"/>
      <c r="V44" s="273"/>
      <c r="W44" s="66"/>
      <c r="X44" s="2"/>
      <c r="Y44" s="3"/>
      <c r="Z44" s="3"/>
      <c r="AA44" s="199"/>
      <c r="AB44" s="66"/>
      <c r="AC44" s="66"/>
      <c r="AD44" s="263"/>
      <c r="AE44" s="263"/>
      <c r="AF44" s="263"/>
      <c r="AG44" s="263"/>
      <c r="AH44" s="263"/>
    </row>
    <row r="45" spans="1:34" ht="13.5" thickBot="1">
      <c r="A45" s="259">
        <f>A43+1</f>
        <v>6</v>
      </c>
      <c r="B45" s="287" t="str">
        <f>DenStatus!C29</f>
        <v>Digging in the Past</v>
      </c>
      <c r="C45" s="260">
        <v>4</v>
      </c>
      <c r="D45" s="260">
        <v>5</v>
      </c>
      <c r="E45" s="204">
        <v>1</v>
      </c>
      <c r="F45" s="204">
        <v>2</v>
      </c>
      <c r="G45" s="204" t="s">
        <v>162</v>
      </c>
      <c r="H45" s="204" t="s">
        <v>163</v>
      </c>
      <c r="I45" s="204">
        <v>4</v>
      </c>
      <c r="J45" s="205"/>
      <c r="K45" s="206"/>
      <c r="L45" s="206"/>
      <c r="M45" s="206"/>
      <c r="N45" s="206"/>
      <c r="O45" s="206"/>
      <c r="P45" s="206"/>
      <c r="Q45" s="206"/>
      <c r="R45" s="207"/>
      <c r="S45" s="259">
        <f>COUNTA(E46:R46)</f>
        <v>0</v>
      </c>
      <c r="T45" s="259">
        <f>IF(SUM(AD45:AG46)&gt;=AH45,1,0)</f>
        <v>0</v>
      </c>
      <c r="U45" s="274"/>
      <c r="V45" s="274"/>
      <c r="W45" s="66"/>
      <c r="X45" s="2"/>
      <c r="Y45" s="3"/>
      <c r="Z45" s="3"/>
      <c r="AA45" s="199"/>
      <c r="AB45" s="66"/>
      <c r="AC45" s="66"/>
      <c r="AD45" s="265">
        <f>IF(COUNTA(E46:F46)&gt;=2,1,0)</f>
        <v>0</v>
      </c>
      <c r="AE45" s="262">
        <f>IF(COUNTA(G46:H46)&gt;=1,1,0)</f>
        <v>0</v>
      </c>
      <c r="AF45" s="266">
        <f>IF(COUNTA(I46)&gt;=1,1,0)</f>
        <v>0</v>
      </c>
      <c r="AG45" s="262"/>
      <c r="AH45" s="265">
        <v>3</v>
      </c>
    </row>
    <row r="46" spans="1:34" ht="13.5" thickBot="1">
      <c r="A46" s="276"/>
      <c r="B46" s="288"/>
      <c r="C46" s="276"/>
      <c r="D46" s="276"/>
      <c r="E46" s="208"/>
      <c r="F46" s="208"/>
      <c r="G46" s="208"/>
      <c r="H46" s="208"/>
      <c r="I46" s="208"/>
      <c r="J46" s="209"/>
      <c r="K46" s="210"/>
      <c r="L46" s="210"/>
      <c r="M46" s="210"/>
      <c r="N46" s="210"/>
      <c r="O46" s="210"/>
      <c r="P46" s="210"/>
      <c r="Q46" s="210"/>
      <c r="R46" s="211"/>
      <c r="S46" s="276"/>
      <c r="T46" s="276"/>
      <c r="U46" s="273"/>
      <c r="V46" s="273"/>
      <c r="W46" s="66"/>
      <c r="X46" s="2"/>
      <c r="Y46" s="3"/>
      <c r="Z46" s="3"/>
      <c r="AA46" s="199"/>
      <c r="AB46" s="66"/>
      <c r="AC46" s="66"/>
      <c r="AD46" s="263"/>
      <c r="AE46" s="263"/>
      <c r="AF46" s="263"/>
      <c r="AG46" s="263"/>
      <c r="AH46" s="263"/>
    </row>
    <row r="47" spans="1:34" ht="13.5" thickBot="1">
      <c r="A47" s="259">
        <f>A45+1</f>
        <v>7</v>
      </c>
      <c r="B47" s="287" t="str">
        <f>DenStatus!C30</f>
        <v>Finding Your Way</v>
      </c>
      <c r="C47" s="260">
        <v>6</v>
      </c>
      <c r="D47" s="260">
        <v>6</v>
      </c>
      <c r="E47" s="204" t="s">
        <v>166</v>
      </c>
      <c r="F47" s="204" t="s">
        <v>167</v>
      </c>
      <c r="G47" s="204" t="s">
        <v>168</v>
      </c>
      <c r="H47" s="204" t="s">
        <v>169</v>
      </c>
      <c r="I47" s="204">
        <v>3</v>
      </c>
      <c r="J47" s="203">
        <v>4</v>
      </c>
      <c r="K47" s="205"/>
      <c r="L47" s="206"/>
      <c r="M47" s="206"/>
      <c r="N47" s="206"/>
      <c r="O47" s="206"/>
      <c r="P47" s="206"/>
      <c r="Q47" s="206"/>
      <c r="R47" s="207"/>
      <c r="S47" s="259">
        <f>COUNTA(E48:R48)</f>
        <v>0</v>
      </c>
      <c r="T47" s="259">
        <f>IF(SUM(AD47:AG48)&gt;=AH47,1,0)</f>
        <v>0</v>
      </c>
      <c r="U47" s="272"/>
      <c r="V47" s="272"/>
      <c r="W47" s="66"/>
      <c r="X47" s="2"/>
      <c r="Y47" s="3"/>
      <c r="Z47" s="3"/>
      <c r="AA47" s="199"/>
      <c r="AB47" s="66"/>
      <c r="AC47" s="66"/>
      <c r="AD47" s="265">
        <f>IF(COUNTA(E48:J48)&gt;=6,1,0)</f>
        <v>0</v>
      </c>
      <c r="AE47" s="262"/>
      <c r="AF47" s="262"/>
      <c r="AG47" s="262"/>
      <c r="AH47" s="265">
        <v>1</v>
      </c>
    </row>
    <row r="48" spans="1:34" ht="13.5" thickBot="1">
      <c r="A48" s="276"/>
      <c r="B48" s="288"/>
      <c r="C48" s="276"/>
      <c r="D48" s="276"/>
      <c r="E48" s="208"/>
      <c r="F48" s="208"/>
      <c r="G48" s="208"/>
      <c r="H48" s="208"/>
      <c r="I48" s="208"/>
      <c r="J48" s="208"/>
      <c r="K48" s="209"/>
      <c r="L48" s="210"/>
      <c r="M48" s="210"/>
      <c r="N48" s="210"/>
      <c r="O48" s="210"/>
      <c r="P48" s="210"/>
      <c r="Q48" s="210"/>
      <c r="R48" s="211"/>
      <c r="S48" s="276"/>
      <c r="T48" s="276"/>
      <c r="U48" s="273"/>
      <c r="V48" s="273"/>
      <c r="W48" s="66"/>
      <c r="X48" s="2"/>
      <c r="Y48" s="3"/>
      <c r="Z48" s="3"/>
      <c r="AA48" s="199"/>
      <c r="AB48" s="66"/>
      <c r="AC48" s="66"/>
      <c r="AD48" s="263"/>
      <c r="AE48" s="263"/>
      <c r="AF48" s="263"/>
      <c r="AG48" s="263"/>
      <c r="AH48" s="263"/>
    </row>
    <row r="49" spans="1:34" ht="13.5" thickBot="1">
      <c r="A49" s="259">
        <f>A47+1</f>
        <v>8</v>
      </c>
      <c r="B49" s="287" t="str">
        <f>DenStatus!C31</f>
        <v>Germs Alive!</v>
      </c>
      <c r="C49" s="260">
        <v>5</v>
      </c>
      <c r="D49" s="260">
        <v>6</v>
      </c>
      <c r="E49" s="203">
        <v>1</v>
      </c>
      <c r="F49" s="203">
        <v>2</v>
      </c>
      <c r="G49" s="203">
        <v>3</v>
      </c>
      <c r="H49" s="203">
        <v>4</v>
      </c>
      <c r="I49" s="203">
        <v>5</v>
      </c>
      <c r="J49" s="203">
        <v>6</v>
      </c>
      <c r="K49" s="205"/>
      <c r="L49" s="206"/>
      <c r="M49" s="206"/>
      <c r="N49" s="206"/>
      <c r="O49" s="206"/>
      <c r="P49" s="206"/>
      <c r="Q49" s="206"/>
      <c r="R49" s="207"/>
      <c r="S49" s="259">
        <f>COUNTA(E50:R50)</f>
        <v>0</v>
      </c>
      <c r="T49" s="259">
        <f>IF(SUM(AD49:AG50)&gt;=AH49,1,0)</f>
        <v>0</v>
      </c>
      <c r="U49" s="272"/>
      <c r="V49" s="272"/>
      <c r="W49" s="66"/>
      <c r="X49" s="2"/>
      <c r="Y49" s="3"/>
      <c r="Z49" s="3"/>
      <c r="AA49" s="199"/>
      <c r="AB49" s="66"/>
      <c r="AC49" s="66"/>
      <c r="AD49" s="265">
        <f>IF(COUNTA(E50:J50)&gt;=5,1,0)</f>
        <v>0</v>
      </c>
      <c r="AE49" s="262"/>
      <c r="AF49" s="262"/>
      <c r="AG49" s="262"/>
      <c r="AH49" s="265">
        <v>1</v>
      </c>
    </row>
    <row r="50" spans="1:34" ht="13.5" thickBot="1">
      <c r="A50" s="276"/>
      <c r="B50" s="288"/>
      <c r="C50" s="276"/>
      <c r="D50" s="276"/>
      <c r="E50" s="208"/>
      <c r="F50" s="208"/>
      <c r="G50" s="208"/>
      <c r="H50" s="208"/>
      <c r="I50" s="208"/>
      <c r="J50" s="208"/>
      <c r="K50" s="209"/>
      <c r="L50" s="210"/>
      <c r="M50" s="210"/>
      <c r="N50" s="210"/>
      <c r="O50" s="210"/>
      <c r="P50" s="210"/>
      <c r="Q50" s="210"/>
      <c r="R50" s="211"/>
      <c r="S50" s="276"/>
      <c r="T50" s="276"/>
      <c r="U50" s="273"/>
      <c r="V50" s="273"/>
      <c r="W50" s="66"/>
      <c r="X50" s="2"/>
      <c r="Y50" s="3"/>
      <c r="Z50" s="3"/>
      <c r="AA50" s="199"/>
      <c r="AB50" s="66"/>
      <c r="AC50" s="66"/>
      <c r="AD50" s="263"/>
      <c r="AE50" s="263"/>
      <c r="AF50" s="263"/>
      <c r="AG50" s="263"/>
      <c r="AH50" s="263"/>
    </row>
    <row r="51" spans="1:34" ht="13.5" thickBot="1">
      <c r="A51" s="259">
        <f>A49+1</f>
        <v>9</v>
      </c>
      <c r="B51" s="287" t="str">
        <f>DenStatus!C32</f>
        <v>Grow Something</v>
      </c>
      <c r="C51" s="260">
        <v>4</v>
      </c>
      <c r="D51" s="260">
        <v>6</v>
      </c>
      <c r="E51" s="203">
        <v>1</v>
      </c>
      <c r="F51" s="203">
        <v>2</v>
      </c>
      <c r="G51" s="203">
        <v>3</v>
      </c>
      <c r="H51" s="204" t="s">
        <v>164</v>
      </c>
      <c r="I51" s="204" t="s">
        <v>165</v>
      </c>
      <c r="J51" s="204" t="s">
        <v>178</v>
      </c>
      <c r="K51" s="205"/>
      <c r="L51" s="206"/>
      <c r="M51" s="206"/>
      <c r="N51" s="206"/>
      <c r="O51" s="206"/>
      <c r="P51" s="206"/>
      <c r="Q51" s="206"/>
      <c r="R51" s="207"/>
      <c r="S51" s="259">
        <f>COUNTA(E52:R52)</f>
        <v>0</v>
      </c>
      <c r="T51" s="259">
        <f>IF(SUM(AD51:AG52)&gt;=AH51,1,0)</f>
        <v>0</v>
      </c>
      <c r="U51" s="272"/>
      <c r="V51" s="272"/>
      <c r="W51" s="66"/>
      <c r="X51" s="2"/>
      <c r="Y51" s="3"/>
      <c r="Z51" s="3"/>
      <c r="AA51" s="199"/>
      <c r="AB51" s="66"/>
      <c r="AC51" s="66"/>
      <c r="AD51" s="265">
        <f>IF(COUNTA(E52:G52)&gt;=3,1,0)</f>
        <v>0</v>
      </c>
      <c r="AE51" s="275">
        <f>IF(COUNTA(H52:J52)&gt;=1,1,0)</f>
        <v>0</v>
      </c>
      <c r="AF51" s="262"/>
      <c r="AG51" s="262"/>
      <c r="AH51" s="265">
        <v>2</v>
      </c>
    </row>
    <row r="52" spans="1:34" ht="13.5" thickBot="1">
      <c r="A52" s="276"/>
      <c r="B52" s="288"/>
      <c r="C52" s="276"/>
      <c r="D52" s="276"/>
      <c r="E52" s="208"/>
      <c r="F52" s="208"/>
      <c r="G52" s="208"/>
      <c r="H52" s="208"/>
      <c r="I52" s="208"/>
      <c r="J52" s="208"/>
      <c r="K52" s="209"/>
      <c r="L52" s="210"/>
      <c r="M52" s="210"/>
      <c r="N52" s="210"/>
      <c r="O52" s="210"/>
      <c r="P52" s="210"/>
      <c r="Q52" s="210"/>
      <c r="R52" s="211"/>
      <c r="S52" s="276"/>
      <c r="T52" s="276"/>
      <c r="U52" s="273"/>
      <c r="V52" s="273"/>
      <c r="W52" s="66"/>
      <c r="X52" s="2"/>
      <c r="Y52" s="3"/>
      <c r="Z52" s="3"/>
      <c r="AA52" s="199"/>
      <c r="AB52" s="66"/>
      <c r="AC52" s="66"/>
      <c r="AD52" s="263"/>
      <c r="AE52" s="263"/>
      <c r="AF52" s="263"/>
      <c r="AG52" s="263"/>
      <c r="AH52" s="263"/>
    </row>
    <row r="53" spans="1:34" ht="13.5" thickBot="1">
      <c r="A53" s="259">
        <f>A51+1</f>
        <v>10</v>
      </c>
      <c r="B53" s="287" t="str">
        <f>DenStatus!C33</f>
        <v>Hometown Heroes</v>
      </c>
      <c r="C53" s="260">
        <v>4</v>
      </c>
      <c r="D53" s="260">
        <v>6</v>
      </c>
      <c r="E53" s="203">
        <v>1</v>
      </c>
      <c r="F53" s="203">
        <v>2</v>
      </c>
      <c r="G53" s="203">
        <v>3</v>
      </c>
      <c r="H53" s="204" t="s">
        <v>164</v>
      </c>
      <c r="I53" s="204" t="s">
        <v>165</v>
      </c>
      <c r="J53" s="204" t="s">
        <v>178</v>
      </c>
      <c r="K53" s="205"/>
      <c r="L53" s="206"/>
      <c r="M53" s="206"/>
      <c r="N53" s="206"/>
      <c r="O53" s="206"/>
      <c r="P53" s="206"/>
      <c r="Q53" s="206"/>
      <c r="R53" s="207"/>
      <c r="S53" s="259">
        <f>COUNTA(E54:R54)</f>
        <v>0</v>
      </c>
      <c r="T53" s="259">
        <f>IF(SUM(AD53:AG54)&gt;=AH53,1,0)</f>
        <v>0</v>
      </c>
      <c r="U53" s="272"/>
      <c r="V53" s="272"/>
      <c r="W53" s="66"/>
      <c r="X53" s="2"/>
      <c r="Y53" s="3"/>
      <c r="Z53" s="3"/>
      <c r="AA53" s="199"/>
      <c r="AB53" s="66"/>
      <c r="AC53" s="66"/>
      <c r="AD53" s="265">
        <f>IF(COUNTA(E54:G54)&gt;=3,1,0)</f>
        <v>0</v>
      </c>
      <c r="AE53" s="266">
        <f>IF(COUNTA(H54:J54)&gt;=1,1,0)</f>
        <v>0</v>
      </c>
      <c r="AF53" s="262"/>
      <c r="AG53" s="262"/>
      <c r="AH53" s="265">
        <v>2</v>
      </c>
    </row>
    <row r="54" spans="1:34" ht="13.5" thickBot="1">
      <c r="A54" s="276"/>
      <c r="B54" s="288"/>
      <c r="C54" s="276"/>
      <c r="D54" s="276"/>
      <c r="E54" s="208"/>
      <c r="F54" s="208"/>
      <c r="G54" s="208"/>
      <c r="H54" s="208"/>
      <c r="I54" s="208"/>
      <c r="J54" s="208"/>
      <c r="K54" s="209"/>
      <c r="L54" s="210"/>
      <c r="M54" s="210"/>
      <c r="N54" s="210"/>
      <c r="O54" s="210"/>
      <c r="P54" s="210"/>
      <c r="Q54" s="210"/>
      <c r="R54" s="211"/>
      <c r="S54" s="276"/>
      <c r="T54" s="276"/>
      <c r="U54" s="273"/>
      <c r="V54" s="273"/>
      <c r="W54" s="66"/>
      <c r="X54" s="2"/>
      <c r="Y54" s="3"/>
      <c r="Z54" s="3"/>
      <c r="AA54" s="199"/>
      <c r="AB54" s="66"/>
      <c r="AC54" s="66"/>
      <c r="AD54" s="263"/>
      <c r="AE54" s="263"/>
      <c r="AF54" s="263"/>
      <c r="AG54" s="263"/>
      <c r="AH54" s="263"/>
    </row>
    <row r="55" spans="1:34" ht="13.5" thickBot="1">
      <c r="A55" s="259">
        <v>11</v>
      </c>
      <c r="B55" s="287" t="str">
        <f>DenStatus!C34</f>
        <v>Motor Away</v>
      </c>
      <c r="C55" s="260">
        <v>4</v>
      </c>
      <c r="D55" s="260">
        <v>4</v>
      </c>
      <c r="E55" s="204" t="s">
        <v>166</v>
      </c>
      <c r="F55" s="204" t="s">
        <v>167</v>
      </c>
      <c r="G55" s="203">
        <v>2</v>
      </c>
      <c r="H55" s="203">
        <v>3</v>
      </c>
      <c r="I55" s="205"/>
      <c r="J55" s="206"/>
      <c r="K55" s="206"/>
      <c r="L55" s="206"/>
      <c r="M55" s="206"/>
      <c r="N55" s="206"/>
      <c r="O55" s="206"/>
      <c r="P55" s="206"/>
      <c r="Q55" s="206"/>
      <c r="R55" s="207"/>
      <c r="S55" s="259">
        <f>COUNTA(E56:R56)</f>
        <v>0</v>
      </c>
      <c r="T55" s="259">
        <f>IF(SUM(AD55:AG56)&gt;=AH55,1,0)</f>
        <v>0</v>
      </c>
      <c r="U55" s="272"/>
      <c r="V55" s="272"/>
      <c r="W55" s="66"/>
      <c r="X55" s="2"/>
      <c r="Y55" s="3"/>
      <c r="Z55" s="3"/>
      <c r="AA55" s="199"/>
      <c r="AB55" s="66"/>
      <c r="AC55" s="66"/>
      <c r="AD55" s="265">
        <f>IF(COUNTA(E56:H56)&gt;=4,1,0)</f>
        <v>0</v>
      </c>
      <c r="AE55" s="262"/>
      <c r="AF55" s="262"/>
      <c r="AG55" s="262"/>
      <c r="AH55" s="265">
        <v>1</v>
      </c>
    </row>
    <row r="56" spans="1:34" ht="13.5" thickBot="1">
      <c r="A56" s="276"/>
      <c r="B56" s="288"/>
      <c r="C56" s="276"/>
      <c r="D56" s="276"/>
      <c r="E56" s="208"/>
      <c r="F56" s="208"/>
      <c r="G56" s="208"/>
      <c r="H56" s="208"/>
      <c r="I56" s="209"/>
      <c r="J56" s="210"/>
      <c r="K56" s="210"/>
      <c r="L56" s="210"/>
      <c r="M56" s="210"/>
      <c r="N56" s="210"/>
      <c r="O56" s="210"/>
      <c r="P56" s="210"/>
      <c r="Q56" s="210"/>
      <c r="R56" s="211"/>
      <c r="S56" s="276"/>
      <c r="T56" s="276"/>
      <c r="U56" s="273"/>
      <c r="V56" s="273"/>
      <c r="W56" s="66"/>
      <c r="X56" s="2"/>
      <c r="Y56" s="3"/>
      <c r="Z56" s="3"/>
      <c r="AA56" s="199"/>
      <c r="AB56" s="66"/>
      <c r="AC56" s="66"/>
      <c r="AD56" s="263"/>
      <c r="AE56" s="263"/>
      <c r="AF56" s="263"/>
      <c r="AG56" s="263"/>
      <c r="AH56" s="263"/>
    </row>
    <row r="57" spans="1:34" ht="13.5" thickBot="1">
      <c r="A57" s="259">
        <v>12</v>
      </c>
      <c r="B57" s="287" t="str">
        <f>DenStatus!C35</f>
        <v>Paws of Skill</v>
      </c>
      <c r="C57" s="260">
        <v>4</v>
      </c>
      <c r="D57" s="260">
        <v>7</v>
      </c>
      <c r="E57" s="203">
        <v>1</v>
      </c>
      <c r="F57" s="203">
        <v>2</v>
      </c>
      <c r="G57" s="203">
        <v>3</v>
      </c>
      <c r="H57" s="203">
        <v>4</v>
      </c>
      <c r="I57" s="203">
        <v>5</v>
      </c>
      <c r="J57" s="203">
        <v>6</v>
      </c>
      <c r="K57" s="203">
        <v>7</v>
      </c>
      <c r="L57" s="205"/>
      <c r="M57" s="206"/>
      <c r="N57" s="206"/>
      <c r="O57" s="206"/>
      <c r="P57" s="206"/>
      <c r="Q57" s="206"/>
      <c r="R57" s="207"/>
      <c r="S57" s="259">
        <f>COUNTA(E58:R58)</f>
        <v>0</v>
      </c>
      <c r="T57" s="259">
        <f>IF(SUM(AD57:AG58)&gt;=AH57,1,0)</f>
        <v>0</v>
      </c>
      <c r="U57" s="272"/>
      <c r="V57" s="272"/>
      <c r="W57" s="66"/>
      <c r="X57" s="2"/>
      <c r="Y57" s="3"/>
      <c r="Z57" s="3"/>
      <c r="AA57" s="199"/>
      <c r="AB57" s="66"/>
      <c r="AC57" s="66"/>
      <c r="AD57" s="265">
        <f>IF(COUNTA(E58:H58)&gt;=4,1,0)</f>
        <v>0</v>
      </c>
      <c r="AE57" s="262"/>
      <c r="AF57" s="262"/>
      <c r="AG57" s="262"/>
      <c r="AH57" s="265">
        <v>1</v>
      </c>
    </row>
    <row r="58" spans="1:34" ht="13.5" thickBot="1">
      <c r="A58" s="276"/>
      <c r="B58" s="288"/>
      <c r="C58" s="276"/>
      <c r="D58" s="276"/>
      <c r="E58" s="208"/>
      <c r="F58" s="208"/>
      <c r="G58" s="208"/>
      <c r="H58" s="208"/>
      <c r="I58" s="208"/>
      <c r="J58" s="208"/>
      <c r="K58" s="208"/>
      <c r="L58" s="209"/>
      <c r="M58" s="210"/>
      <c r="N58" s="210"/>
      <c r="O58" s="210"/>
      <c r="P58" s="210"/>
      <c r="Q58" s="210"/>
      <c r="R58" s="211"/>
      <c r="S58" s="276"/>
      <c r="T58" s="276"/>
      <c r="U58" s="273"/>
      <c r="V58" s="273"/>
      <c r="W58" s="66"/>
      <c r="X58" s="2"/>
      <c r="Y58" s="3"/>
      <c r="Z58" s="3"/>
      <c r="AA58" s="199"/>
      <c r="AB58" s="66"/>
      <c r="AC58" s="66"/>
      <c r="AD58" s="263"/>
      <c r="AE58" s="263"/>
      <c r="AF58" s="263"/>
      <c r="AG58" s="263"/>
      <c r="AH58" s="263"/>
    </row>
    <row r="59" spans="1:34" ht="13.5" thickBot="1">
      <c r="A59" s="268">
        <v>13</v>
      </c>
      <c r="B59" s="283" t="str">
        <f>DenStatus!C36</f>
        <v>Spirit of the Water</v>
      </c>
      <c r="C59" s="281">
        <v>5</v>
      </c>
      <c r="D59" s="281">
        <v>5</v>
      </c>
      <c r="E59" s="197">
        <v>1</v>
      </c>
      <c r="F59" s="197">
        <v>2</v>
      </c>
      <c r="G59" s="197">
        <v>3</v>
      </c>
      <c r="H59" s="197">
        <v>4</v>
      </c>
      <c r="I59" s="197">
        <v>5</v>
      </c>
      <c r="J59" s="205"/>
      <c r="K59" s="78"/>
      <c r="L59" s="78"/>
      <c r="M59" s="78"/>
      <c r="N59" s="78"/>
      <c r="O59" s="78"/>
      <c r="P59" s="78"/>
      <c r="Q59" s="78"/>
      <c r="R59" s="202"/>
      <c r="S59" s="268">
        <f>COUNTA(E60:R60)</f>
        <v>0</v>
      </c>
      <c r="T59" s="268">
        <f>IF(SUM(AD59:AG60)&gt;=AH59,1,0)</f>
        <v>0</v>
      </c>
      <c r="U59" s="270"/>
      <c r="V59" s="270"/>
      <c r="W59" s="66"/>
      <c r="X59" s="2"/>
      <c r="Y59" s="3"/>
      <c r="Z59" s="3"/>
      <c r="AA59" s="199"/>
      <c r="AB59" s="66"/>
      <c r="AC59" s="66"/>
      <c r="AD59" s="265">
        <f>IF(COUNTA(E60:I60)&gt;=5,1,0)</f>
        <v>0</v>
      </c>
      <c r="AE59" s="262"/>
      <c r="AF59" s="262"/>
      <c r="AG59" s="262"/>
      <c r="AH59" s="265">
        <v>1</v>
      </c>
    </row>
    <row r="60" spans="1:34" ht="13.5" thickBot="1">
      <c r="A60" s="282"/>
      <c r="B60" s="284"/>
      <c r="C60" s="282"/>
      <c r="D60" s="269"/>
      <c r="E60" s="8"/>
      <c r="F60" s="8"/>
      <c r="G60" s="8"/>
      <c r="H60" s="8"/>
      <c r="I60" s="8"/>
      <c r="J60" s="183"/>
      <c r="K60" s="184"/>
      <c r="L60" s="184"/>
      <c r="M60" s="184"/>
      <c r="N60" s="184"/>
      <c r="O60" s="184"/>
      <c r="P60" s="184"/>
      <c r="Q60" s="184"/>
      <c r="R60" s="198"/>
      <c r="S60" s="269"/>
      <c r="T60" s="269"/>
      <c r="U60" s="271"/>
      <c r="V60" s="271"/>
      <c r="W60" s="66"/>
      <c r="X60" s="2"/>
      <c r="Y60" s="3"/>
      <c r="Z60" s="3"/>
      <c r="AA60" s="199"/>
      <c r="AB60" s="66"/>
      <c r="AC60" s="66"/>
      <c r="AD60" s="263"/>
      <c r="AE60" s="263"/>
      <c r="AF60" s="263"/>
      <c r="AG60" s="263"/>
      <c r="AH60" s="263"/>
    </row>
    <row r="61" spans="1:34" ht="13.5" thickTop="1">
      <c r="A61" s="66"/>
      <c r="B61" s="72" t="s">
        <v>91</v>
      </c>
      <c r="C61" s="73">
        <f>IF(SUM(T35:T60)&gt;=1,"X",0)</f>
        <v>0</v>
      </c>
      <c r="D61" s="227" t="s">
        <v>212</v>
      </c>
      <c r="E61" s="76"/>
      <c r="F61" s="76"/>
      <c r="G61" s="76"/>
      <c r="H61" s="76"/>
      <c r="I61" s="76"/>
      <c r="J61" s="76"/>
      <c r="K61" s="76"/>
      <c r="L61" s="76"/>
      <c r="M61" s="76"/>
      <c r="N61" s="76"/>
      <c r="O61" s="76"/>
      <c r="P61" s="76"/>
      <c r="Q61" s="76"/>
      <c r="R61" s="66"/>
      <c r="S61" s="66"/>
      <c r="T61" s="66"/>
      <c r="U61" s="200"/>
      <c r="V61" s="66"/>
      <c r="W61" s="66"/>
      <c r="X61" s="6"/>
      <c r="Y61" s="3"/>
      <c r="Z61" s="3"/>
      <c r="AA61" s="199"/>
      <c r="AB61" s="66"/>
      <c r="AC61" s="66"/>
      <c r="AD61" s="66"/>
      <c r="AE61" s="66"/>
      <c r="AF61" s="66"/>
      <c r="AG61" s="66"/>
      <c r="AH61" s="66"/>
    </row>
    <row r="62" spans="1:34">
      <c r="A62" s="66"/>
      <c r="B62" s="77"/>
      <c r="C62" s="78"/>
      <c r="D62" s="76"/>
      <c r="E62" s="76"/>
      <c r="F62" s="76"/>
      <c r="G62" s="76"/>
      <c r="H62" s="76"/>
      <c r="I62" s="76"/>
      <c r="J62" s="76"/>
      <c r="K62" s="76"/>
      <c r="L62" s="76"/>
      <c r="M62" s="76"/>
      <c r="N62" s="76"/>
      <c r="O62" s="76"/>
      <c r="P62" s="76"/>
      <c r="Q62" s="76"/>
      <c r="R62" s="66"/>
      <c r="S62" s="66"/>
      <c r="T62" s="66"/>
      <c r="U62" s="66"/>
      <c r="V62" s="66"/>
      <c r="W62" s="66"/>
      <c r="X62" s="2"/>
      <c r="Y62" s="3"/>
      <c r="Z62" s="3"/>
      <c r="AA62" s="199"/>
      <c r="AB62" s="66"/>
      <c r="AC62" s="66"/>
      <c r="AD62" s="237" t="s">
        <v>100</v>
      </c>
      <c r="AE62" s="232"/>
      <c r="AF62" s="232"/>
      <c r="AG62" s="232"/>
      <c r="AH62" s="218"/>
    </row>
    <row r="63" spans="1:34">
      <c r="A63" s="67" t="s">
        <v>107</v>
      </c>
      <c r="B63" s="66"/>
      <c r="C63" s="66"/>
      <c r="D63" s="66"/>
      <c r="E63" s="66"/>
      <c r="F63" s="66"/>
      <c r="G63" s="66"/>
      <c r="H63" s="66"/>
      <c r="I63" s="66"/>
      <c r="J63" s="66"/>
      <c r="K63" s="66"/>
      <c r="L63" s="66"/>
      <c r="M63" s="66"/>
      <c r="N63" s="66"/>
      <c r="O63" s="66"/>
      <c r="P63" s="66"/>
      <c r="Q63" s="66"/>
      <c r="R63" s="66"/>
      <c r="S63" s="66"/>
      <c r="T63" s="66"/>
      <c r="U63" s="66"/>
      <c r="V63" s="66"/>
      <c r="W63" s="66"/>
      <c r="X63" s="2"/>
      <c r="Y63" s="3"/>
      <c r="Z63" s="3"/>
      <c r="AA63" s="199"/>
      <c r="AB63" s="66"/>
      <c r="AC63" s="66"/>
      <c r="AD63" s="233" t="s">
        <v>27</v>
      </c>
      <c r="AE63" s="234"/>
      <c r="AF63" s="234"/>
      <c r="AG63" s="234"/>
      <c r="AH63" s="235"/>
    </row>
    <row r="64" spans="1:34">
      <c r="A64" s="68" t="s">
        <v>6</v>
      </c>
      <c r="B64" s="68"/>
      <c r="C64" s="68" t="s">
        <v>8</v>
      </c>
      <c r="D64" s="68"/>
      <c r="E64" s="195" t="s">
        <v>34</v>
      </c>
      <c r="F64" s="85"/>
      <c r="G64" s="85"/>
      <c r="H64" s="85"/>
      <c r="I64" s="85"/>
      <c r="J64" s="85"/>
      <c r="K64" s="85"/>
      <c r="L64" s="85"/>
      <c r="M64" s="85"/>
      <c r="N64" s="85"/>
      <c r="O64" s="85"/>
      <c r="P64" s="85"/>
      <c r="Q64" s="85"/>
      <c r="R64" s="86"/>
      <c r="S64" s="291" t="s">
        <v>5</v>
      </c>
      <c r="T64" s="292"/>
      <c r="U64" s="292"/>
      <c r="V64" s="293"/>
      <c r="W64" s="66"/>
      <c r="X64" s="2"/>
      <c r="Y64" s="3"/>
      <c r="Z64" s="3"/>
      <c r="AA64" s="199"/>
      <c r="AB64" s="66"/>
      <c r="AC64" s="66"/>
      <c r="AD64" s="91" t="s">
        <v>35</v>
      </c>
      <c r="AE64" s="91" t="s">
        <v>51</v>
      </c>
      <c r="AF64" s="112" t="s">
        <v>180</v>
      </c>
      <c r="AG64" s="112" t="s">
        <v>183</v>
      </c>
      <c r="AH64" s="91" t="s">
        <v>1</v>
      </c>
    </row>
    <row r="65" spans="1:34">
      <c r="A65" s="69" t="s">
        <v>46</v>
      </c>
      <c r="B65" s="68" t="s">
        <v>43</v>
      </c>
      <c r="C65" s="69" t="s">
        <v>49</v>
      </c>
      <c r="D65" s="70" t="s">
        <v>17</v>
      </c>
      <c r="E65" s="87">
        <v>1</v>
      </c>
      <c r="F65" s="240"/>
      <c r="G65" s="179"/>
      <c r="H65" s="179"/>
      <c r="I65" s="179"/>
      <c r="J65" s="179"/>
      <c r="K65" s="179"/>
      <c r="L65" s="179"/>
      <c r="M65" s="179"/>
      <c r="N65" s="179"/>
      <c r="O65" s="179"/>
      <c r="P65" s="179"/>
      <c r="Q65" s="179"/>
      <c r="R65" s="88"/>
      <c r="S65" s="69" t="s">
        <v>2</v>
      </c>
      <c r="T65" s="69" t="s">
        <v>32</v>
      </c>
      <c r="U65" s="69" t="s">
        <v>25</v>
      </c>
      <c r="V65" s="59" t="s">
        <v>104</v>
      </c>
      <c r="W65" s="66"/>
      <c r="X65" s="6"/>
      <c r="Y65" s="3"/>
      <c r="Z65" s="3"/>
      <c r="AA65" s="199"/>
      <c r="AB65" s="66"/>
      <c r="AC65" s="66"/>
      <c r="AD65" s="236" t="s">
        <v>52</v>
      </c>
      <c r="AE65" s="236" t="s">
        <v>52</v>
      </c>
      <c r="AF65" s="72" t="s">
        <v>52</v>
      </c>
      <c r="AG65" s="72" t="s">
        <v>52</v>
      </c>
      <c r="AH65" s="236" t="s">
        <v>53</v>
      </c>
    </row>
    <row r="66" spans="1:34">
      <c r="A66" s="69">
        <v>1</v>
      </c>
      <c r="B66" s="68" t="str">
        <f>DenStatus!C40</f>
        <v>Child Protection</v>
      </c>
      <c r="C66" s="69">
        <v>1</v>
      </c>
      <c r="D66" s="240">
        <v>1</v>
      </c>
      <c r="E66" s="7"/>
      <c r="F66" s="240"/>
      <c r="G66" s="179"/>
      <c r="H66" s="179"/>
      <c r="I66" s="179"/>
      <c r="J66" s="179"/>
      <c r="K66" s="179"/>
      <c r="L66" s="179"/>
      <c r="M66" s="179"/>
      <c r="N66" s="179"/>
      <c r="O66" s="179"/>
      <c r="P66" s="179"/>
      <c r="Q66" s="179"/>
      <c r="R66" s="88"/>
      <c r="S66" s="69">
        <f>COUNTA(E66:R66)</f>
        <v>0</v>
      </c>
      <c r="T66" s="69">
        <f>IF(SUM(AD66:AE66)&gt;=AH66,1,0)</f>
        <v>0</v>
      </c>
      <c r="U66" s="4"/>
      <c r="V66" s="4"/>
      <c r="W66" s="66"/>
      <c r="X66" s="2"/>
      <c r="Y66" s="3"/>
      <c r="Z66" s="3"/>
      <c r="AA66" s="199"/>
      <c r="AB66" s="66"/>
      <c r="AC66" s="66"/>
      <c r="AD66" s="225">
        <f>IF(S66&gt;=C66,1,0)</f>
        <v>0</v>
      </c>
      <c r="AE66" s="225"/>
      <c r="AF66" s="225"/>
      <c r="AG66" s="225"/>
      <c r="AH66" s="225">
        <v>1</v>
      </c>
    </row>
    <row r="67" spans="1:34" ht="13.5" thickBot="1">
      <c r="A67" s="69">
        <f>A66+1</f>
        <v>2</v>
      </c>
      <c r="B67" s="68" t="str">
        <f>DenStatus!C41</f>
        <v>Cyber Chip</v>
      </c>
      <c r="C67" s="69">
        <v>1</v>
      </c>
      <c r="D67" s="240">
        <v>1</v>
      </c>
      <c r="E67" s="8"/>
      <c r="F67" s="183"/>
      <c r="G67" s="184"/>
      <c r="H67" s="184"/>
      <c r="I67" s="184"/>
      <c r="J67" s="184"/>
      <c r="K67" s="184"/>
      <c r="L67" s="184"/>
      <c r="M67" s="184"/>
      <c r="N67" s="184"/>
      <c r="O67" s="184"/>
      <c r="P67" s="184"/>
      <c r="Q67" s="184"/>
      <c r="R67" s="198"/>
      <c r="S67" s="69">
        <f>COUNTA(E67:R67)</f>
        <v>0</v>
      </c>
      <c r="T67" s="69">
        <f>IF(SUM(AD67:AE67)&gt;=AH67,1,0)</f>
        <v>0</v>
      </c>
      <c r="U67" s="4"/>
      <c r="V67" s="4"/>
      <c r="W67" s="66"/>
      <c r="X67" s="2"/>
      <c r="Y67" s="3"/>
      <c r="Z67" s="3"/>
      <c r="AA67" s="199"/>
      <c r="AB67" s="66"/>
      <c r="AC67" s="66"/>
      <c r="AD67" s="225">
        <f>IF(S67&gt;=C67,1,0)</f>
        <v>0</v>
      </c>
      <c r="AE67" s="225"/>
      <c r="AF67" s="225"/>
      <c r="AG67" s="225"/>
      <c r="AH67" s="225">
        <v>1</v>
      </c>
    </row>
    <row r="68" spans="1:34" ht="13.5" thickTop="1">
      <c r="A68" s="218"/>
      <c r="B68" s="72" t="s">
        <v>108</v>
      </c>
      <c r="C68" s="73">
        <f>IF(SUM(T66:T67)&gt;=2,"X",0)</f>
        <v>0</v>
      </c>
      <c r="D68" s="227" t="s">
        <v>212</v>
      </c>
      <c r="E68" s="76"/>
      <c r="F68" s="75"/>
      <c r="G68" s="75"/>
      <c r="H68" s="75"/>
      <c r="I68" s="75"/>
      <c r="J68" s="75"/>
      <c r="K68" s="75"/>
      <c r="L68" s="75"/>
      <c r="M68" s="75"/>
      <c r="N68" s="75"/>
      <c r="O68" s="75"/>
      <c r="P68" s="75"/>
      <c r="Q68" s="75"/>
      <c r="R68" s="75"/>
      <c r="S68" s="75"/>
      <c r="T68" s="75"/>
      <c r="U68" s="5"/>
      <c r="V68" s="89"/>
      <c r="W68" s="66"/>
      <c r="X68" s="2"/>
      <c r="Y68" s="3"/>
      <c r="Z68" s="3"/>
      <c r="AA68" s="199"/>
      <c r="AB68" s="66"/>
      <c r="AC68" s="66"/>
      <c r="AD68" s="66"/>
      <c r="AE68" s="66"/>
      <c r="AF68" s="66"/>
      <c r="AG68" s="66"/>
      <c r="AH68" s="66"/>
    </row>
    <row r="69" spans="1:34">
      <c r="A69" s="66"/>
      <c r="B69" s="77"/>
      <c r="C69" s="78"/>
      <c r="D69" s="76"/>
      <c r="E69" s="76"/>
      <c r="F69" s="76"/>
      <c r="G69" s="76"/>
      <c r="H69" s="76"/>
      <c r="I69" s="76"/>
      <c r="J69" s="76"/>
      <c r="K69" s="76"/>
      <c r="L69" s="76"/>
      <c r="M69" s="76"/>
      <c r="N69" s="76"/>
      <c r="O69" s="76"/>
      <c r="P69" s="76"/>
      <c r="Q69" s="76"/>
      <c r="R69" s="66"/>
      <c r="S69" s="66"/>
      <c r="T69" s="66"/>
      <c r="U69" s="66"/>
      <c r="V69" s="66"/>
      <c r="W69" s="66"/>
      <c r="X69" s="6"/>
      <c r="Y69" s="3"/>
      <c r="Z69" s="3"/>
      <c r="AA69" s="199"/>
      <c r="AB69" s="66"/>
      <c r="AC69" s="66"/>
      <c r="AD69" s="237" t="s">
        <v>101</v>
      </c>
      <c r="AE69" s="232"/>
      <c r="AF69" s="232"/>
      <c r="AG69" s="232"/>
      <c r="AH69" s="218"/>
    </row>
    <row r="70" spans="1:34">
      <c r="A70" s="66"/>
      <c r="B70" s="58" t="s">
        <v>99</v>
      </c>
      <c r="C70" s="69">
        <f>IF(SUM(AD73:AD76)&gt;=SUM(AH73:AH76),"X",0)</f>
        <v>0</v>
      </c>
      <c r="D70" s="76"/>
      <c r="E70" s="76"/>
      <c r="F70" s="76"/>
      <c r="G70" s="76"/>
      <c r="H70" s="76"/>
      <c r="I70" s="76"/>
      <c r="J70" s="76"/>
      <c r="K70" s="76"/>
      <c r="L70" s="76"/>
      <c r="M70" s="76"/>
      <c r="N70" s="76"/>
      <c r="O70" s="76"/>
      <c r="P70" s="76"/>
      <c r="Q70" s="76"/>
      <c r="R70" s="66"/>
      <c r="S70" s="66"/>
      <c r="T70" s="66"/>
      <c r="U70" s="66"/>
      <c r="V70" s="66"/>
      <c r="W70" s="66"/>
      <c r="X70" s="6"/>
      <c r="Y70" s="3"/>
      <c r="Z70" s="3"/>
      <c r="AA70" s="199"/>
      <c r="AB70" s="66"/>
      <c r="AC70" s="66"/>
      <c r="AD70" s="233" t="s">
        <v>27</v>
      </c>
      <c r="AE70" s="234"/>
      <c r="AF70" s="234"/>
      <c r="AG70" s="234"/>
      <c r="AH70" s="235"/>
    </row>
    <row r="71" spans="1:34">
      <c r="A71" s="66"/>
      <c r="B71" s="77"/>
      <c r="C71" s="78"/>
      <c r="D71" s="76"/>
      <c r="E71" s="76"/>
      <c r="F71" s="76"/>
      <c r="G71" s="76"/>
      <c r="H71" s="76"/>
      <c r="I71" s="76"/>
      <c r="J71" s="76"/>
      <c r="K71" s="76"/>
      <c r="L71" s="76"/>
      <c r="M71" s="76"/>
      <c r="N71" s="76"/>
      <c r="O71" s="76"/>
      <c r="P71" s="76"/>
      <c r="Q71" s="76"/>
      <c r="R71" s="66"/>
      <c r="S71" s="66"/>
      <c r="T71" s="66"/>
      <c r="U71" s="66"/>
      <c r="V71" s="66"/>
      <c r="W71" s="66"/>
      <c r="X71" s="66"/>
      <c r="Y71" s="66"/>
      <c r="Z71" s="66"/>
      <c r="AA71" s="66"/>
      <c r="AB71" s="66"/>
      <c r="AC71" s="66"/>
      <c r="AD71" s="91" t="s">
        <v>35</v>
      </c>
      <c r="AE71" s="91" t="s">
        <v>51</v>
      </c>
      <c r="AF71" s="112" t="s">
        <v>180</v>
      </c>
      <c r="AG71" s="112" t="s">
        <v>183</v>
      </c>
      <c r="AH71" s="91" t="s">
        <v>1</v>
      </c>
    </row>
    <row r="72" spans="1:34">
      <c r="A72" s="66"/>
      <c r="B72" s="79"/>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236" t="s">
        <v>52</v>
      </c>
      <c r="AE72" s="236" t="s">
        <v>52</v>
      </c>
      <c r="AF72" s="72" t="s">
        <v>52</v>
      </c>
      <c r="AG72" s="72" t="s">
        <v>52</v>
      </c>
      <c r="AH72" s="236" t="s">
        <v>53</v>
      </c>
    </row>
    <row r="73" spans="1:34">
      <c r="A73" s="80"/>
      <c r="B73" s="81"/>
      <c r="C73" s="81"/>
      <c r="D73" s="81"/>
      <c r="E73" s="81"/>
      <c r="F73" s="81"/>
      <c r="G73" s="81"/>
      <c r="H73" s="81"/>
      <c r="I73" s="81"/>
      <c r="J73" s="81"/>
      <c r="K73" s="81"/>
      <c r="L73" s="81"/>
      <c r="M73" s="81"/>
      <c r="N73" s="81"/>
      <c r="O73" s="81"/>
      <c r="P73" s="81"/>
      <c r="Q73" s="66"/>
      <c r="R73" s="66"/>
      <c r="S73" s="66"/>
      <c r="T73" s="66"/>
      <c r="U73" s="66"/>
      <c r="V73" s="66"/>
      <c r="W73" s="66"/>
      <c r="X73" s="66"/>
      <c r="Y73" s="66"/>
      <c r="Z73" s="66"/>
      <c r="AA73" s="66"/>
      <c r="AB73" s="66"/>
      <c r="AC73" s="79" t="s">
        <v>18</v>
      </c>
      <c r="AD73" s="225">
        <f>IF(C13="X",1,0)</f>
        <v>0</v>
      </c>
      <c r="AE73" s="225"/>
      <c r="AF73" s="225"/>
      <c r="AG73" s="225"/>
      <c r="AH73" s="225">
        <v>1</v>
      </c>
    </row>
    <row r="74" spans="1:34">
      <c r="A74" s="81"/>
      <c r="B74" s="81"/>
      <c r="C74" s="81"/>
      <c r="D74" s="81"/>
      <c r="E74" s="81"/>
      <c r="F74" s="81"/>
      <c r="G74" s="81"/>
      <c r="H74" s="81"/>
      <c r="I74" s="81"/>
      <c r="J74" s="81"/>
      <c r="K74" s="81"/>
      <c r="L74" s="81"/>
      <c r="M74" s="81"/>
      <c r="N74" s="81"/>
      <c r="O74" s="81"/>
      <c r="P74" s="81"/>
      <c r="Q74" s="66"/>
      <c r="R74" s="66"/>
      <c r="S74" s="66"/>
      <c r="T74" s="66"/>
      <c r="U74" s="66"/>
      <c r="V74" s="66"/>
      <c r="W74" s="66"/>
      <c r="X74" s="66"/>
      <c r="Y74" s="66"/>
      <c r="Z74" s="66"/>
      <c r="AA74" s="66"/>
      <c r="AB74" s="66"/>
      <c r="AC74" s="79" t="s">
        <v>102</v>
      </c>
      <c r="AD74" s="225">
        <f>IF(C30="X",1,0)</f>
        <v>0</v>
      </c>
      <c r="AE74" s="225"/>
      <c r="AF74" s="225"/>
      <c r="AG74" s="225"/>
      <c r="AH74" s="225">
        <v>1</v>
      </c>
    </row>
    <row r="75" spans="1:34">
      <c r="A75" s="81"/>
      <c r="B75" s="81"/>
      <c r="C75" s="81"/>
      <c r="D75" s="81"/>
      <c r="E75" s="81"/>
      <c r="F75" s="81"/>
      <c r="G75" s="81"/>
      <c r="H75" s="81"/>
      <c r="I75" s="81"/>
      <c r="J75" s="81"/>
      <c r="K75" s="81"/>
      <c r="L75" s="81"/>
      <c r="M75" s="81"/>
      <c r="N75" s="81"/>
      <c r="O75" s="81"/>
      <c r="P75" s="81"/>
      <c r="Q75" s="66"/>
      <c r="R75" s="66"/>
      <c r="S75" s="66"/>
      <c r="T75" s="66"/>
      <c r="U75" s="66"/>
      <c r="V75" s="66"/>
      <c r="W75" s="66"/>
      <c r="X75" s="66"/>
      <c r="Y75" s="66"/>
      <c r="Z75" s="66"/>
      <c r="AA75" s="66"/>
      <c r="AB75" s="66"/>
      <c r="AC75" s="79" t="s">
        <v>103</v>
      </c>
      <c r="AD75" s="225">
        <f>IF(C61="X",1,0)</f>
        <v>0</v>
      </c>
      <c r="AE75" s="225"/>
      <c r="AF75" s="225"/>
      <c r="AG75" s="225"/>
      <c r="AH75" s="225">
        <v>1</v>
      </c>
    </row>
    <row r="76" spans="1:34">
      <c r="A76" s="81"/>
      <c r="B76" s="81"/>
      <c r="C76" s="78"/>
      <c r="D76" s="81"/>
      <c r="E76" s="81"/>
      <c r="F76" s="81"/>
      <c r="G76" s="81"/>
      <c r="H76" s="81"/>
      <c r="I76" s="81"/>
      <c r="J76" s="81"/>
      <c r="K76" s="81"/>
      <c r="L76" s="81"/>
      <c r="M76" s="81"/>
      <c r="N76" s="81"/>
      <c r="O76" s="81"/>
      <c r="P76" s="81"/>
      <c r="Q76" s="66"/>
      <c r="R76" s="66"/>
      <c r="S76" s="66"/>
      <c r="T76" s="66"/>
      <c r="U76" s="66"/>
      <c r="V76" s="66"/>
      <c r="W76" s="66"/>
      <c r="X76" s="66"/>
      <c r="Y76" s="66"/>
      <c r="Z76" s="66"/>
      <c r="AA76" s="66"/>
      <c r="AB76" s="66"/>
      <c r="AC76" s="79" t="s">
        <v>100</v>
      </c>
      <c r="AD76" s="225">
        <f>IF(C68="X",1,0)</f>
        <v>0</v>
      </c>
      <c r="AE76" s="225"/>
      <c r="AF76" s="225"/>
      <c r="AG76" s="225"/>
      <c r="AH76" s="225">
        <v>1</v>
      </c>
    </row>
  </sheetData>
  <sheetProtection sheet="1" objects="1" scenarios="1"/>
  <mergeCells count="251">
    <mergeCell ref="A18:A19"/>
    <mergeCell ref="B18:B19"/>
    <mergeCell ref="C18:C19"/>
    <mergeCell ref="D18:D19"/>
    <mergeCell ref="S18:S19"/>
    <mergeCell ref="S33:V33"/>
    <mergeCell ref="S4:V4"/>
    <mergeCell ref="S16:V16"/>
    <mergeCell ref="T18:T19"/>
    <mergeCell ref="U18:U19"/>
    <mergeCell ref="V18:V19"/>
    <mergeCell ref="T22:T23"/>
    <mergeCell ref="U22:U23"/>
    <mergeCell ref="V22:V23"/>
    <mergeCell ref="T26:T27"/>
    <mergeCell ref="U26:U27"/>
    <mergeCell ref="V26:V27"/>
    <mergeCell ref="T24:T25"/>
    <mergeCell ref="U24:U25"/>
    <mergeCell ref="V24:V25"/>
    <mergeCell ref="A22:A23"/>
    <mergeCell ref="B22:B23"/>
    <mergeCell ref="C22:C23"/>
    <mergeCell ref="D22:D23"/>
    <mergeCell ref="S22:S23"/>
    <mergeCell ref="A20:A21"/>
    <mergeCell ref="B20:B21"/>
    <mergeCell ref="C20:C21"/>
    <mergeCell ref="D20:D21"/>
    <mergeCell ref="S20:S21"/>
    <mergeCell ref="T20:T21"/>
    <mergeCell ref="U20:U21"/>
    <mergeCell ref="V20:V21"/>
    <mergeCell ref="A26:A27"/>
    <mergeCell ref="B26:B27"/>
    <mergeCell ref="C26:C27"/>
    <mergeCell ref="D26:D27"/>
    <mergeCell ref="S26:S27"/>
    <mergeCell ref="A24:A25"/>
    <mergeCell ref="B24:B25"/>
    <mergeCell ref="C24:C25"/>
    <mergeCell ref="D24:D25"/>
    <mergeCell ref="S24:S25"/>
    <mergeCell ref="AD35:AD36"/>
    <mergeCell ref="AE35:AE36"/>
    <mergeCell ref="AF35:AF36"/>
    <mergeCell ref="AG35:AG36"/>
    <mergeCell ref="AH35:AH36"/>
    <mergeCell ref="AD37:AD38"/>
    <mergeCell ref="A28:A29"/>
    <mergeCell ref="B28:B29"/>
    <mergeCell ref="C28:C29"/>
    <mergeCell ref="D28:D29"/>
    <mergeCell ref="S28:S29"/>
    <mergeCell ref="T28:T29"/>
    <mergeCell ref="U28:U29"/>
    <mergeCell ref="V28:V29"/>
    <mergeCell ref="T35:T36"/>
    <mergeCell ref="U35:U36"/>
    <mergeCell ref="V35:V36"/>
    <mergeCell ref="A37:A38"/>
    <mergeCell ref="B37:B38"/>
    <mergeCell ref="C37:C38"/>
    <mergeCell ref="D37:D38"/>
    <mergeCell ref="S37:S38"/>
    <mergeCell ref="T37:T38"/>
    <mergeCell ref="U37:U38"/>
    <mergeCell ref="V37:V38"/>
    <mergeCell ref="A35:A36"/>
    <mergeCell ref="B35:B36"/>
    <mergeCell ref="C35:C36"/>
    <mergeCell ref="D35:D36"/>
    <mergeCell ref="S35:S36"/>
    <mergeCell ref="AG43:AG44"/>
    <mergeCell ref="AH43:AH44"/>
    <mergeCell ref="AD45:AD46"/>
    <mergeCell ref="T39:T40"/>
    <mergeCell ref="U39:U40"/>
    <mergeCell ref="V39:V40"/>
    <mergeCell ref="A41:A42"/>
    <mergeCell ref="B41:B42"/>
    <mergeCell ref="C41:C42"/>
    <mergeCell ref="D41:D42"/>
    <mergeCell ref="S41:S42"/>
    <mergeCell ref="T41:T42"/>
    <mergeCell ref="U41:U42"/>
    <mergeCell ref="V41:V42"/>
    <mergeCell ref="A39:A40"/>
    <mergeCell ref="B39:B40"/>
    <mergeCell ref="C39:C40"/>
    <mergeCell ref="D39:D40"/>
    <mergeCell ref="S39:S40"/>
    <mergeCell ref="AD41:AD42"/>
    <mergeCell ref="AE41:AE42"/>
    <mergeCell ref="AF41:AF42"/>
    <mergeCell ref="AG41:AG42"/>
    <mergeCell ref="AH41:AH42"/>
    <mergeCell ref="AD49:AD50"/>
    <mergeCell ref="AE49:AE50"/>
    <mergeCell ref="AF49:AF50"/>
    <mergeCell ref="AG49:AG50"/>
    <mergeCell ref="AH49:AH50"/>
    <mergeCell ref="T43:T44"/>
    <mergeCell ref="U43:U44"/>
    <mergeCell ref="V43:V44"/>
    <mergeCell ref="AD43:AD44"/>
    <mergeCell ref="AE43:AE44"/>
    <mergeCell ref="AF43:AF44"/>
    <mergeCell ref="T47:T48"/>
    <mergeCell ref="U47:U48"/>
    <mergeCell ref="V47:V48"/>
    <mergeCell ref="AE45:AE46"/>
    <mergeCell ref="AF45:AF46"/>
    <mergeCell ref="AG45:AG46"/>
    <mergeCell ref="AH45:AH46"/>
    <mergeCell ref="A45:A46"/>
    <mergeCell ref="B45:B46"/>
    <mergeCell ref="C45:C46"/>
    <mergeCell ref="D45:D46"/>
    <mergeCell ref="S45:S46"/>
    <mergeCell ref="T45:T46"/>
    <mergeCell ref="U45:U46"/>
    <mergeCell ref="V45:V46"/>
    <mergeCell ref="A43:A44"/>
    <mergeCell ref="B43:B44"/>
    <mergeCell ref="C43:C44"/>
    <mergeCell ref="D43:D44"/>
    <mergeCell ref="S43:S44"/>
    <mergeCell ref="A49:A50"/>
    <mergeCell ref="B49:B50"/>
    <mergeCell ref="C49:C50"/>
    <mergeCell ref="D49:D50"/>
    <mergeCell ref="S49:S50"/>
    <mergeCell ref="T49:T50"/>
    <mergeCell ref="U49:U50"/>
    <mergeCell ref="V49:V50"/>
    <mergeCell ref="A47:A48"/>
    <mergeCell ref="B47:B48"/>
    <mergeCell ref="C47:C48"/>
    <mergeCell ref="D47:D48"/>
    <mergeCell ref="S47:S48"/>
    <mergeCell ref="AG57:AG58"/>
    <mergeCell ref="AH57:AH58"/>
    <mergeCell ref="T51:T52"/>
    <mergeCell ref="U51:U52"/>
    <mergeCell ref="V51:V52"/>
    <mergeCell ref="A53:A54"/>
    <mergeCell ref="B53:B54"/>
    <mergeCell ref="C53:C54"/>
    <mergeCell ref="D53:D54"/>
    <mergeCell ref="S53:S54"/>
    <mergeCell ref="T53:T54"/>
    <mergeCell ref="U53:U54"/>
    <mergeCell ref="V53:V54"/>
    <mergeCell ref="A51:A52"/>
    <mergeCell ref="B51:B52"/>
    <mergeCell ref="C51:C52"/>
    <mergeCell ref="D51:D52"/>
    <mergeCell ref="S51:S52"/>
    <mergeCell ref="AD51:AD52"/>
    <mergeCell ref="AE51:AE52"/>
    <mergeCell ref="AF51:AF52"/>
    <mergeCell ref="AG51:AG52"/>
    <mergeCell ref="AH51:AH52"/>
    <mergeCell ref="AD53:AD54"/>
    <mergeCell ref="AD59:AD60"/>
    <mergeCell ref="AE59:AE60"/>
    <mergeCell ref="AF59:AF60"/>
    <mergeCell ref="AG59:AG60"/>
    <mergeCell ref="AH59:AH60"/>
    <mergeCell ref="T55:T56"/>
    <mergeCell ref="U55:U56"/>
    <mergeCell ref="V55:V56"/>
    <mergeCell ref="A57:A58"/>
    <mergeCell ref="B57:B58"/>
    <mergeCell ref="C57:C58"/>
    <mergeCell ref="D57:D58"/>
    <mergeCell ref="S57:S58"/>
    <mergeCell ref="T57:T58"/>
    <mergeCell ref="U57:U58"/>
    <mergeCell ref="V57:V58"/>
    <mergeCell ref="A55:A56"/>
    <mergeCell ref="B55:B56"/>
    <mergeCell ref="C55:C56"/>
    <mergeCell ref="D55:D56"/>
    <mergeCell ref="S55:S56"/>
    <mergeCell ref="AD57:AD58"/>
    <mergeCell ref="AE57:AE58"/>
    <mergeCell ref="AF57:AF58"/>
    <mergeCell ref="T59:T60"/>
    <mergeCell ref="U59:U60"/>
    <mergeCell ref="V59:V60"/>
    <mergeCell ref="S64:V64"/>
    <mergeCell ref="A59:A60"/>
    <mergeCell ref="B59:B60"/>
    <mergeCell ref="C59:C60"/>
    <mergeCell ref="D59:D60"/>
    <mergeCell ref="S59:S60"/>
    <mergeCell ref="AE37:AE38"/>
    <mergeCell ref="AF37:AF38"/>
    <mergeCell ref="AG37:AG38"/>
    <mergeCell ref="AH37:AH38"/>
    <mergeCell ref="AD39:AD40"/>
    <mergeCell ref="AE39:AE40"/>
    <mergeCell ref="AF39:AF40"/>
    <mergeCell ref="AG39:AG40"/>
    <mergeCell ref="AH39:AH40"/>
    <mergeCell ref="AD55:AD56"/>
    <mergeCell ref="AE55:AE56"/>
    <mergeCell ref="AF55:AF56"/>
    <mergeCell ref="AG55:AG56"/>
    <mergeCell ref="AH55:AH56"/>
    <mergeCell ref="AD47:AD48"/>
    <mergeCell ref="AE47:AE48"/>
    <mergeCell ref="AF47:AF48"/>
    <mergeCell ref="AG47:AG48"/>
    <mergeCell ref="AH47:AH48"/>
    <mergeCell ref="AE53:AE54"/>
    <mergeCell ref="AF53:AF54"/>
    <mergeCell ref="AG53:AG54"/>
    <mergeCell ref="AH53:AH54"/>
    <mergeCell ref="AD18:AD19"/>
    <mergeCell ref="AE18:AE19"/>
    <mergeCell ref="AF18:AF19"/>
    <mergeCell ref="AG18:AG19"/>
    <mergeCell ref="AH18:AH19"/>
    <mergeCell ref="AD20:AD21"/>
    <mergeCell ref="AE20:AE21"/>
    <mergeCell ref="AF20:AF21"/>
    <mergeCell ref="AG20:AG21"/>
    <mergeCell ref="AH20:AH21"/>
    <mergeCell ref="AD22:AD23"/>
    <mergeCell ref="AE22:AE23"/>
    <mergeCell ref="AF22:AF23"/>
    <mergeCell ref="AG22:AG23"/>
    <mergeCell ref="AH22:AH23"/>
    <mergeCell ref="AD24:AD25"/>
    <mergeCell ref="AE24:AE25"/>
    <mergeCell ref="AF24:AF25"/>
    <mergeCell ref="AG24:AG25"/>
    <mergeCell ref="AH24:AH25"/>
    <mergeCell ref="AD26:AD27"/>
    <mergeCell ref="AE26:AE27"/>
    <mergeCell ref="AF26:AF27"/>
    <mergeCell ref="AG26:AG27"/>
    <mergeCell ref="AH26:AH27"/>
    <mergeCell ref="AD28:AD29"/>
    <mergeCell ref="AE28:AE29"/>
    <mergeCell ref="AF28:AF29"/>
    <mergeCell ref="AG28:AG29"/>
    <mergeCell ref="AH28:AH29"/>
  </mergeCells>
  <conditionalFormatting sqref="R29:R38 I32:J32 E6:E12 I29:K29 E23:J23 E19:I19 R40:R41 E36:J36 E38:J38 R47:R48 E29:H32 E40:K40 E21:H21 R6:R12 C13 K22:L22 R18:R23 E48">
    <cfRule type="cellIs" dxfId="427" priority="53" stopIfTrue="1" operator="greaterThan">
      <formula>0</formula>
    </cfRule>
  </conditionalFormatting>
  <conditionalFormatting sqref="C42">
    <cfRule type="cellIs" dxfId="426" priority="52" stopIfTrue="1" operator="greaterThanOrEqual">
      <formula>1</formula>
    </cfRule>
  </conditionalFormatting>
  <conditionalFormatting sqref="R29:R38 I32:J32 E6:E12 I29:K29 E23:J23 E19:I19 R40:R41 E36:J36 E38:J38 R47:R48 E29:H32 E40:K40 E21:H21 R6:R12 C13 K22:L22 R18:R23 E48">
    <cfRule type="cellIs" dxfId="425" priority="51" stopIfTrue="1" operator="greaterThan">
      <formula>0</formula>
    </cfRule>
  </conditionalFormatting>
  <conditionalFormatting sqref="C42">
    <cfRule type="cellIs" dxfId="424" priority="50" stopIfTrue="1" operator="greaterThanOrEqual">
      <formula>1</formula>
    </cfRule>
  </conditionalFormatting>
  <conditionalFormatting sqref="C61:C63 C68:C71">
    <cfRule type="cellIs" dxfId="423" priority="48" stopIfTrue="1" operator="greaterThanOrEqual">
      <formula>1</formula>
    </cfRule>
  </conditionalFormatting>
  <conditionalFormatting sqref="I38:M38">
    <cfRule type="cellIs" dxfId="422" priority="47" stopIfTrue="1" operator="greaterThan">
      <formula>0</formula>
    </cfRule>
  </conditionalFormatting>
  <conditionalFormatting sqref="I40:R40">
    <cfRule type="cellIs" dxfId="421" priority="46" stopIfTrue="1" operator="greaterThan">
      <formula>0</formula>
    </cfRule>
  </conditionalFormatting>
  <conditionalFormatting sqref="G44:M44">
    <cfRule type="cellIs" dxfId="420" priority="45" stopIfTrue="1" operator="greaterThan">
      <formula>0</formula>
    </cfRule>
  </conditionalFormatting>
  <conditionalFormatting sqref="J48:K48">
    <cfRule type="cellIs" dxfId="419" priority="44" stopIfTrue="1" operator="greaterThan">
      <formula>0</formula>
    </cfRule>
  </conditionalFormatting>
  <conditionalFormatting sqref="J52">
    <cfRule type="cellIs" dxfId="418" priority="43" stopIfTrue="1" operator="greaterThan">
      <formula>0</formula>
    </cfRule>
  </conditionalFormatting>
  <conditionalFormatting sqref="H56">
    <cfRule type="cellIs" dxfId="417" priority="42" stopIfTrue="1" operator="greaterThan">
      <formula>0</formula>
    </cfRule>
  </conditionalFormatting>
  <conditionalFormatting sqref="E38:J38 I32:J32 E6:E12 I29:K29 E23:J23 E19:I19 E36:J36 E40:K40 R29:R38 R47:R48 R40:R41 E48 E21:H21 R6:R12 C13 L22 R18:R23 E29:H32">
    <cfRule type="cellIs" dxfId="416" priority="41" stopIfTrue="1" operator="greaterThan">
      <formula>0</formula>
    </cfRule>
  </conditionalFormatting>
  <conditionalFormatting sqref="C42">
    <cfRule type="cellIs" dxfId="415" priority="40" stopIfTrue="1" operator="greaterThanOrEqual">
      <formula>1</formula>
    </cfRule>
  </conditionalFormatting>
  <conditionalFormatting sqref="E38:J38 I32:J32 E6:E12 I29:K29 E23:J23 E19:I19 E36:J36 E40:K40 R29:R38 R47:R48 R40:R41 E48 E21:H21 R6:R12 C13 L22 R18:R23 E29:H32">
    <cfRule type="cellIs" dxfId="414" priority="39" stopIfTrue="1" operator="greaterThan">
      <formula>0</formula>
    </cfRule>
  </conditionalFormatting>
  <conditionalFormatting sqref="C42">
    <cfRule type="cellIs" dxfId="413" priority="38" stopIfTrue="1" operator="greaterThanOrEqual">
      <formula>1</formula>
    </cfRule>
  </conditionalFormatting>
  <conditionalFormatting sqref="C61:C63 C68:C71">
    <cfRule type="cellIs" dxfId="412" priority="36" stopIfTrue="1" operator="greaterThanOrEqual">
      <formula>1</formula>
    </cfRule>
  </conditionalFormatting>
  <conditionalFormatting sqref="I38:M38">
    <cfRule type="cellIs" dxfId="411" priority="35" stopIfTrue="1" operator="greaterThan">
      <formula>0</formula>
    </cfRule>
  </conditionalFormatting>
  <conditionalFormatting sqref="I40:R40">
    <cfRule type="cellIs" dxfId="410" priority="34" stopIfTrue="1" operator="greaterThan">
      <formula>0</formula>
    </cfRule>
  </conditionalFormatting>
  <conditionalFormatting sqref="G44:M44">
    <cfRule type="cellIs" dxfId="409" priority="33" stopIfTrue="1" operator="greaterThan">
      <formula>0</formula>
    </cfRule>
  </conditionalFormatting>
  <conditionalFormatting sqref="J48:K48">
    <cfRule type="cellIs" dxfId="408" priority="32" stopIfTrue="1" operator="greaterThan">
      <formula>0</formula>
    </cfRule>
  </conditionalFormatting>
  <conditionalFormatting sqref="J52">
    <cfRule type="cellIs" dxfId="407" priority="31" stopIfTrue="1" operator="greaterThan">
      <formula>0</formula>
    </cfRule>
  </conditionalFormatting>
  <conditionalFormatting sqref="H56">
    <cfRule type="cellIs" dxfId="406" priority="30" stopIfTrue="1" operator="greaterThan">
      <formula>0</formula>
    </cfRule>
  </conditionalFormatting>
  <conditionalFormatting sqref="C61:C63 C68:C71">
    <cfRule type="cellIs" dxfId="405" priority="28" stopIfTrue="1" operator="greaterThanOrEqual">
      <formula>1</formula>
    </cfRule>
  </conditionalFormatting>
  <conditionalFormatting sqref="I38:M38">
    <cfRule type="cellIs" dxfId="404" priority="27" stopIfTrue="1" operator="greaterThan">
      <formula>0</formula>
    </cfRule>
  </conditionalFormatting>
  <conditionalFormatting sqref="I40:R40">
    <cfRule type="cellIs" dxfId="403" priority="26" stopIfTrue="1" operator="greaterThan">
      <formula>0</formula>
    </cfRule>
  </conditionalFormatting>
  <conditionalFormatting sqref="G44:M44">
    <cfRule type="cellIs" dxfId="402" priority="25" stopIfTrue="1" operator="greaterThan">
      <formula>0</formula>
    </cfRule>
  </conditionalFormatting>
  <conditionalFormatting sqref="J48:K48">
    <cfRule type="cellIs" dxfId="401" priority="24" stopIfTrue="1" operator="greaterThan">
      <formula>0</formula>
    </cfRule>
  </conditionalFormatting>
  <conditionalFormatting sqref="J52">
    <cfRule type="cellIs" dxfId="400" priority="23" stopIfTrue="1" operator="greaterThan">
      <formula>0</formula>
    </cfRule>
  </conditionalFormatting>
  <conditionalFormatting sqref="H56">
    <cfRule type="cellIs" dxfId="399" priority="22" stopIfTrue="1" operator="greaterThan">
      <formula>0</formula>
    </cfRule>
  </conditionalFormatting>
  <conditionalFormatting sqref="T6:T12">
    <cfRule type="cellIs" dxfId="398" priority="21" operator="notEqual">
      <formula>0</formula>
    </cfRule>
  </conditionalFormatting>
  <conditionalFormatting sqref="T18:T29">
    <cfRule type="cellIs" dxfId="397" priority="20" operator="notEqual">
      <formula>0</formula>
    </cfRule>
  </conditionalFormatting>
  <conditionalFormatting sqref="T35:T60">
    <cfRule type="cellIs" dxfId="396" priority="19" operator="greaterThan">
      <formula>0</formula>
    </cfRule>
  </conditionalFormatting>
  <conditionalFormatting sqref="T66:T67">
    <cfRule type="cellIs" dxfId="395" priority="18" operator="greaterThan">
      <formula>0</formula>
    </cfRule>
  </conditionalFormatting>
  <conditionalFormatting sqref="C76 E42:J42 E25:H25 E46:J46 E54:J54 E27:L27 C70 T66:T67 E66:E67 C68 C30 C13 E19:M19 E29:J29 E6:E12 E21:N21 E23:J23 E36:K36 E60:J60 E50:J50 E58:K58 T6:T12 E38:M38 E40:R40 E44:M44 E48:K48 E52:J52 E56:H56">
    <cfRule type="cellIs" dxfId="394" priority="17" stopIfTrue="1" operator="greaterThan">
      <formula>0</formula>
    </cfRule>
  </conditionalFormatting>
  <conditionalFormatting sqref="C61:C63 C68:C71">
    <cfRule type="cellIs" dxfId="393" priority="16" stopIfTrue="1" operator="greaterThanOrEqual">
      <formula>1</formula>
    </cfRule>
  </conditionalFormatting>
  <conditionalFormatting sqref="T18:T29 T35:T60">
    <cfRule type="cellIs" dxfId="392" priority="15"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391" priority="14" stopIfTrue="1" operator="greaterThan">
      <formula>0</formula>
    </cfRule>
  </conditionalFormatting>
  <conditionalFormatting sqref="C61:C63 C68:C71">
    <cfRule type="cellIs" dxfId="390" priority="13" stopIfTrue="1" operator="greaterThanOrEqual">
      <formula>1</formula>
    </cfRule>
  </conditionalFormatting>
  <conditionalFormatting sqref="T18:T29 T35:T60">
    <cfRule type="cellIs" dxfId="389" priority="12" operator="greaterThan">
      <formula>0</formula>
    </cfRule>
  </conditionalFormatting>
  <conditionalFormatting sqref="N44">
    <cfRule type="cellIs" dxfId="388" priority="11" stopIfTrue="1" operator="greaterThan">
      <formula>0</formula>
    </cfRule>
  </conditionalFormatting>
  <conditionalFormatting sqref="O44">
    <cfRule type="cellIs" dxfId="387" priority="10" stopIfTrue="1" operator="greaterThan">
      <formula>0</formula>
    </cfRule>
  </conditionalFormatting>
  <conditionalFormatting sqref="P44">
    <cfRule type="cellIs" dxfId="386" priority="9" stopIfTrue="1" operator="greaterThan">
      <formula>0</formula>
    </cfRule>
  </conditionalFormatting>
  <conditionalFormatting sqref="Q44">
    <cfRule type="cellIs" dxfId="385" priority="8" stopIfTrue="1"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384" priority="7" stopIfTrue="1" operator="greaterThan">
      <formula>0</formula>
    </cfRule>
  </conditionalFormatting>
  <conditionalFormatting sqref="C61:C63 C68:C71">
    <cfRule type="cellIs" dxfId="383" priority="6" stopIfTrue="1" operator="greaterThanOrEqual">
      <formula>1</formula>
    </cfRule>
  </conditionalFormatting>
  <conditionalFormatting sqref="T18:T29 T35:T60">
    <cfRule type="cellIs" dxfId="382" priority="5" operator="greaterThan">
      <formula>0</formula>
    </cfRule>
  </conditionalFormatting>
  <conditionalFormatting sqref="N44">
    <cfRule type="cellIs" dxfId="381" priority="4" stopIfTrue="1" operator="greaterThan">
      <formula>0</formula>
    </cfRule>
  </conditionalFormatting>
  <conditionalFormatting sqref="O44">
    <cfRule type="cellIs" dxfId="380" priority="3" stopIfTrue="1" operator="greaterThan">
      <formula>0</formula>
    </cfRule>
  </conditionalFormatting>
  <conditionalFormatting sqref="P44">
    <cfRule type="cellIs" dxfId="379" priority="2" stopIfTrue="1" operator="greaterThan">
      <formula>0</formula>
    </cfRule>
  </conditionalFormatting>
  <conditionalFormatting sqref="Q44">
    <cfRule type="cellIs" dxfId="378" priority="1" stopIfTrue="1" operator="greaterThan">
      <formula>0</formula>
    </cfRule>
  </conditionalFormatting>
  <pageMargins left="0.5" right="0.5" top="0.5" bottom="0.5" header="0.3" footer="0.3"/>
  <pageSetup scale="58" orientation="portrait" horizontalDpi="360" verticalDpi="36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21.140625" style="9" bestFit="1" customWidth="1"/>
    <col min="3" max="3" width="6.7109375" style="9" customWidth="1"/>
    <col min="4" max="4" width="5.28515625" style="9" customWidth="1"/>
    <col min="5" max="18" width="3.7109375" style="9" customWidth="1"/>
    <col min="19" max="19" width="8" style="9" customWidth="1"/>
    <col min="20" max="20" width="7" style="9" customWidth="1"/>
    <col min="21" max="22" width="9.140625" style="9"/>
    <col min="23" max="23" width="4.7109375" style="9" customWidth="1"/>
    <col min="24" max="16384" width="9.140625" style="9"/>
  </cols>
  <sheetData>
    <row r="1" spans="1:34">
      <c r="A1" s="66" t="s">
        <v>45</v>
      </c>
      <c r="B1" s="1" t="s">
        <v>35</v>
      </c>
      <c r="C1" s="66"/>
      <c r="D1" s="66"/>
      <c r="E1" s="66"/>
      <c r="F1" s="66" t="s">
        <v>39</v>
      </c>
      <c r="G1" s="66"/>
      <c r="H1" s="10"/>
      <c r="I1" s="79" t="s">
        <v>156</v>
      </c>
      <c r="J1" s="66"/>
      <c r="K1" s="66"/>
      <c r="L1" s="66"/>
      <c r="M1" s="66"/>
      <c r="N1" s="66"/>
      <c r="O1" s="66"/>
      <c r="P1" s="66"/>
      <c r="Q1" s="66"/>
      <c r="R1" s="76"/>
      <c r="S1" s="66"/>
      <c r="T1" s="66"/>
      <c r="U1" s="66"/>
      <c r="V1" s="66"/>
      <c r="W1" s="66"/>
      <c r="X1" s="66"/>
      <c r="Y1" s="66"/>
      <c r="Z1" s="66"/>
      <c r="AA1" s="66"/>
      <c r="AB1" s="66"/>
      <c r="AC1" s="11" t="s">
        <v>105</v>
      </c>
      <c r="AD1" s="11"/>
      <c r="AE1" s="12"/>
      <c r="AF1" s="12"/>
      <c r="AG1" s="12"/>
      <c r="AH1" s="12"/>
    </row>
    <row r="2" spans="1:34">
      <c r="A2" s="66"/>
      <c r="B2" s="1" t="s">
        <v>40</v>
      </c>
      <c r="C2" s="66"/>
      <c r="D2" s="66"/>
      <c r="E2" s="66"/>
      <c r="F2" s="66"/>
      <c r="G2" s="66"/>
      <c r="H2" s="66"/>
      <c r="I2" s="66"/>
      <c r="J2" s="66"/>
      <c r="K2" s="66"/>
      <c r="L2" s="66"/>
      <c r="M2" s="66"/>
      <c r="N2" s="66"/>
      <c r="O2" s="66"/>
      <c r="P2" s="66"/>
      <c r="Q2" s="66"/>
      <c r="R2" s="66"/>
      <c r="S2" s="66"/>
      <c r="T2" s="82" t="s">
        <v>13</v>
      </c>
      <c r="U2" s="83">
        <f>DenStatus!C2</f>
        <v>40466</v>
      </c>
      <c r="V2" s="83"/>
      <c r="W2" s="66"/>
      <c r="X2" s="66"/>
      <c r="Y2" s="66"/>
      <c r="Z2" s="66"/>
      <c r="AA2" s="66"/>
      <c r="AB2" s="66"/>
      <c r="AC2" s="66"/>
      <c r="AD2" s="231" t="s">
        <v>18</v>
      </c>
      <c r="AE2" s="232"/>
      <c r="AF2" s="232"/>
      <c r="AG2" s="232"/>
      <c r="AH2" s="218"/>
    </row>
    <row r="3" spans="1:34">
      <c r="A3" s="67" t="s">
        <v>106</v>
      </c>
      <c r="B3" s="66"/>
      <c r="C3" s="66"/>
      <c r="D3" s="66"/>
      <c r="E3" s="66"/>
      <c r="F3" s="66"/>
      <c r="G3" s="66"/>
      <c r="H3" s="66"/>
      <c r="I3" s="66"/>
      <c r="J3" s="66"/>
      <c r="K3" s="66"/>
      <c r="L3" s="66"/>
      <c r="M3" s="66"/>
      <c r="N3" s="66"/>
      <c r="O3" s="66"/>
      <c r="P3" s="66"/>
      <c r="Q3" s="66"/>
      <c r="R3" s="66"/>
      <c r="S3" s="66"/>
      <c r="T3" s="66"/>
      <c r="U3" s="66"/>
      <c r="V3" s="66"/>
      <c r="W3" s="66"/>
      <c r="X3" s="32" t="s">
        <v>9</v>
      </c>
      <c r="Y3" s="33"/>
      <c r="Z3" s="33"/>
      <c r="AA3" s="31" t="s">
        <v>25</v>
      </c>
      <c r="AB3" s="66"/>
      <c r="AC3" s="66"/>
      <c r="AD3" s="233" t="s">
        <v>27</v>
      </c>
      <c r="AE3" s="234"/>
      <c r="AF3" s="234"/>
      <c r="AG3" s="234"/>
      <c r="AH3" s="235"/>
    </row>
    <row r="4" spans="1:34">
      <c r="A4" s="68" t="s">
        <v>6</v>
      </c>
      <c r="B4" s="68"/>
      <c r="C4" s="68" t="s">
        <v>8</v>
      </c>
      <c r="D4" s="68"/>
      <c r="E4" s="195" t="s">
        <v>34</v>
      </c>
      <c r="F4" s="85"/>
      <c r="G4" s="85"/>
      <c r="H4" s="85"/>
      <c r="I4" s="85"/>
      <c r="J4" s="85"/>
      <c r="K4" s="85"/>
      <c r="L4" s="85"/>
      <c r="M4" s="85"/>
      <c r="N4" s="85"/>
      <c r="O4" s="85"/>
      <c r="P4" s="85"/>
      <c r="Q4" s="85"/>
      <c r="R4" s="86"/>
      <c r="S4" s="291" t="s">
        <v>5</v>
      </c>
      <c r="T4" s="292"/>
      <c r="U4" s="292"/>
      <c r="V4" s="293"/>
      <c r="W4" s="66"/>
      <c r="X4" s="238" t="s">
        <v>204</v>
      </c>
      <c r="Y4" s="3"/>
      <c r="Z4" s="3"/>
      <c r="AA4" s="199">
        <v>37429</v>
      </c>
      <c r="AB4" s="66"/>
      <c r="AC4" s="66"/>
      <c r="AD4" s="91" t="s">
        <v>35</v>
      </c>
      <c r="AE4" s="91" t="s">
        <v>51</v>
      </c>
      <c r="AF4" s="112" t="s">
        <v>180</v>
      </c>
      <c r="AG4" s="112" t="s">
        <v>181</v>
      </c>
      <c r="AH4" s="91" t="s">
        <v>1</v>
      </c>
    </row>
    <row r="5" spans="1:34">
      <c r="A5" s="69" t="s">
        <v>46</v>
      </c>
      <c r="B5" s="68" t="s">
        <v>43</v>
      </c>
      <c r="C5" s="69" t="s">
        <v>49</v>
      </c>
      <c r="D5" s="70" t="s">
        <v>17</v>
      </c>
      <c r="E5" s="87">
        <v>1</v>
      </c>
      <c r="F5" s="240"/>
      <c r="G5" s="179"/>
      <c r="H5" s="179"/>
      <c r="I5" s="179"/>
      <c r="J5" s="179"/>
      <c r="K5" s="179"/>
      <c r="L5" s="179"/>
      <c r="M5" s="179"/>
      <c r="N5" s="179"/>
      <c r="O5" s="179"/>
      <c r="P5" s="179"/>
      <c r="Q5" s="179"/>
      <c r="R5" s="88"/>
      <c r="S5" s="69" t="s">
        <v>2</v>
      </c>
      <c r="T5" s="69" t="s">
        <v>32</v>
      </c>
      <c r="U5" s="69" t="s">
        <v>25</v>
      </c>
      <c r="V5" s="59" t="s">
        <v>104</v>
      </c>
      <c r="W5" s="66"/>
      <c r="X5" s="238" t="s">
        <v>205</v>
      </c>
      <c r="Y5" s="3"/>
      <c r="Z5" s="3"/>
      <c r="AA5" s="199">
        <v>37429</v>
      </c>
      <c r="AB5" s="66"/>
      <c r="AC5" s="66"/>
      <c r="AD5" s="236" t="s">
        <v>52</v>
      </c>
      <c r="AE5" s="236" t="s">
        <v>52</v>
      </c>
      <c r="AF5" s="72" t="s">
        <v>52</v>
      </c>
      <c r="AG5" s="72" t="s">
        <v>52</v>
      </c>
      <c r="AH5" s="236" t="s">
        <v>53</v>
      </c>
    </row>
    <row r="6" spans="1:34">
      <c r="A6" s="69">
        <v>1</v>
      </c>
      <c r="B6" s="68" t="str">
        <f>DenStatus!C5</f>
        <v>Scout Oath</v>
      </c>
      <c r="C6" s="69">
        <v>1</v>
      </c>
      <c r="D6" s="240">
        <v>1</v>
      </c>
      <c r="E6" s="7"/>
      <c r="F6" s="240"/>
      <c r="G6" s="179"/>
      <c r="H6" s="179"/>
      <c r="I6" s="179"/>
      <c r="J6" s="179"/>
      <c r="K6" s="179"/>
      <c r="L6" s="179"/>
      <c r="M6" s="179"/>
      <c r="N6" s="179"/>
      <c r="O6" s="179"/>
      <c r="P6" s="179"/>
      <c r="Q6" s="179"/>
      <c r="R6" s="88"/>
      <c r="S6" s="69">
        <f t="shared" ref="S6:S12" si="0">COUNTA(E6:R6)</f>
        <v>0</v>
      </c>
      <c r="T6" s="69">
        <f>IF(SUM(AD6:AG6)&gt;=AH6,1,0)</f>
        <v>0</v>
      </c>
      <c r="U6" s="199"/>
      <c r="V6" s="199"/>
      <c r="W6" s="66"/>
      <c r="X6" s="2"/>
      <c r="Y6" s="3"/>
      <c r="Z6" s="3"/>
      <c r="AA6" s="199"/>
      <c r="AB6" s="66"/>
      <c r="AC6" s="66"/>
      <c r="AD6" s="225">
        <f t="shared" ref="AD6:AD12" si="1">IF(S6&gt;=C6,1,0)</f>
        <v>0</v>
      </c>
      <c r="AE6" s="225"/>
      <c r="AF6" s="225"/>
      <c r="AG6" s="225"/>
      <c r="AH6" s="225">
        <v>1</v>
      </c>
    </row>
    <row r="7" spans="1:34">
      <c r="A7" s="69">
        <f t="shared" ref="A7:A12" si="2">A6+1</f>
        <v>2</v>
      </c>
      <c r="B7" s="68" t="str">
        <f>DenStatus!C6</f>
        <v>Scout Law</v>
      </c>
      <c r="C7" s="69">
        <v>1</v>
      </c>
      <c r="D7" s="240">
        <v>1</v>
      </c>
      <c r="E7" s="7"/>
      <c r="F7" s="240"/>
      <c r="G7" s="179"/>
      <c r="H7" s="179"/>
      <c r="I7" s="179"/>
      <c r="J7" s="115"/>
      <c r="K7" s="179"/>
      <c r="L7" s="179"/>
      <c r="M7" s="179"/>
      <c r="N7" s="179"/>
      <c r="O7" s="179"/>
      <c r="P7" s="179"/>
      <c r="Q7" s="179"/>
      <c r="R7" s="88"/>
      <c r="S7" s="69">
        <f t="shared" si="0"/>
        <v>0</v>
      </c>
      <c r="T7" s="69">
        <f t="shared" ref="T7:T12" si="3">IF(SUM(AD7:AG7)&gt;=AH7,1,0)</f>
        <v>0</v>
      </c>
      <c r="U7" s="199"/>
      <c r="V7" s="199"/>
      <c r="W7" s="66"/>
      <c r="X7" s="2"/>
      <c r="Y7" s="3"/>
      <c r="Z7" s="3"/>
      <c r="AA7" s="199"/>
      <c r="AB7" s="66"/>
      <c r="AC7" s="66"/>
      <c r="AD7" s="225">
        <f t="shared" si="1"/>
        <v>0</v>
      </c>
      <c r="AE7" s="225"/>
      <c r="AF7" s="225"/>
      <c r="AG7" s="225"/>
      <c r="AH7" s="225">
        <v>1</v>
      </c>
    </row>
    <row r="8" spans="1:34">
      <c r="A8" s="69">
        <f t="shared" si="2"/>
        <v>3</v>
      </c>
      <c r="B8" s="68" t="str">
        <f>DenStatus!C7</f>
        <v>Cub Scout Sign</v>
      </c>
      <c r="C8" s="69">
        <v>1</v>
      </c>
      <c r="D8" s="240">
        <v>1</v>
      </c>
      <c r="E8" s="7"/>
      <c r="F8" s="240"/>
      <c r="G8" s="179"/>
      <c r="H8" s="179"/>
      <c r="I8" s="179"/>
      <c r="J8" s="179"/>
      <c r="K8" s="179"/>
      <c r="L8" s="179"/>
      <c r="M8" s="179"/>
      <c r="N8" s="179"/>
      <c r="O8" s="179"/>
      <c r="P8" s="179"/>
      <c r="Q8" s="179"/>
      <c r="R8" s="88"/>
      <c r="S8" s="69">
        <f t="shared" si="0"/>
        <v>0</v>
      </c>
      <c r="T8" s="69">
        <f t="shared" si="3"/>
        <v>0</v>
      </c>
      <c r="U8" s="199"/>
      <c r="V8" s="199"/>
      <c r="W8" s="66"/>
      <c r="X8" s="2"/>
      <c r="Y8" s="3"/>
      <c r="Z8" s="3"/>
      <c r="AA8" s="199"/>
      <c r="AB8" s="66"/>
      <c r="AC8" s="66"/>
      <c r="AD8" s="225">
        <f t="shared" si="1"/>
        <v>0</v>
      </c>
      <c r="AE8" s="225"/>
      <c r="AF8" s="225"/>
      <c r="AG8" s="225"/>
      <c r="AH8" s="225">
        <v>1</v>
      </c>
    </row>
    <row r="9" spans="1:34">
      <c r="A9" s="69">
        <f t="shared" si="2"/>
        <v>4</v>
      </c>
      <c r="B9" s="68" t="str">
        <f>DenStatus!C8</f>
        <v>Cub Scout Handshake</v>
      </c>
      <c r="C9" s="69">
        <v>1</v>
      </c>
      <c r="D9" s="240">
        <v>1</v>
      </c>
      <c r="E9" s="7"/>
      <c r="F9" s="240"/>
      <c r="G9" s="179"/>
      <c r="H9" s="179"/>
      <c r="I9" s="179"/>
      <c r="J9" s="179"/>
      <c r="K9" s="179"/>
      <c r="L9" s="179"/>
      <c r="M9" s="179"/>
      <c r="N9" s="179"/>
      <c r="O9" s="179"/>
      <c r="P9" s="179"/>
      <c r="Q9" s="179"/>
      <c r="R9" s="88"/>
      <c r="S9" s="69">
        <f t="shared" si="0"/>
        <v>0</v>
      </c>
      <c r="T9" s="69">
        <f t="shared" si="3"/>
        <v>0</v>
      </c>
      <c r="U9" s="199"/>
      <c r="V9" s="199"/>
      <c r="W9" s="66"/>
      <c r="X9" s="2"/>
      <c r="Y9" s="3"/>
      <c r="Z9" s="3"/>
      <c r="AA9" s="199"/>
      <c r="AB9" s="66"/>
      <c r="AC9" s="66"/>
      <c r="AD9" s="225">
        <f t="shared" si="1"/>
        <v>0</v>
      </c>
      <c r="AE9" s="225"/>
      <c r="AF9" s="225"/>
      <c r="AG9" s="225"/>
      <c r="AH9" s="225">
        <v>1</v>
      </c>
    </row>
    <row r="10" spans="1:34">
      <c r="A10" s="69">
        <f t="shared" si="2"/>
        <v>5</v>
      </c>
      <c r="B10" s="68" t="str">
        <f>DenStatus!C9</f>
        <v>Cub Scout Motto</v>
      </c>
      <c r="C10" s="69">
        <v>1</v>
      </c>
      <c r="D10" s="240">
        <v>1</v>
      </c>
      <c r="E10" s="7"/>
      <c r="F10" s="240"/>
      <c r="G10" s="179"/>
      <c r="H10" s="179"/>
      <c r="I10" s="179"/>
      <c r="J10" s="179"/>
      <c r="K10" s="179"/>
      <c r="L10" s="179"/>
      <c r="M10" s="179"/>
      <c r="N10" s="179"/>
      <c r="O10" s="179"/>
      <c r="P10" s="179"/>
      <c r="Q10" s="179"/>
      <c r="R10" s="88"/>
      <c r="S10" s="69">
        <f t="shared" si="0"/>
        <v>0</v>
      </c>
      <c r="T10" s="69">
        <f t="shared" si="3"/>
        <v>0</v>
      </c>
      <c r="U10" s="199"/>
      <c r="V10" s="199"/>
      <c r="W10" s="66"/>
      <c r="X10" s="2"/>
      <c r="Y10" s="3"/>
      <c r="Z10" s="3"/>
      <c r="AA10" s="199"/>
      <c r="AB10" s="66"/>
      <c r="AC10" s="66"/>
      <c r="AD10" s="225">
        <f t="shared" si="1"/>
        <v>0</v>
      </c>
      <c r="AE10" s="225"/>
      <c r="AF10" s="225"/>
      <c r="AG10" s="225"/>
      <c r="AH10" s="225">
        <v>1</v>
      </c>
    </row>
    <row r="11" spans="1:34">
      <c r="A11" s="69">
        <f t="shared" si="2"/>
        <v>6</v>
      </c>
      <c r="B11" s="68" t="str">
        <f>DenStatus!C10</f>
        <v>Cub Scout Salute</v>
      </c>
      <c r="C11" s="69">
        <v>1</v>
      </c>
      <c r="D11" s="240">
        <v>1</v>
      </c>
      <c r="E11" s="7"/>
      <c r="F11" s="240"/>
      <c r="G11" s="179"/>
      <c r="H11" s="179"/>
      <c r="I11" s="179"/>
      <c r="J11" s="179"/>
      <c r="K11" s="179"/>
      <c r="L11" s="179"/>
      <c r="M11" s="179"/>
      <c r="N11" s="179"/>
      <c r="O11" s="179"/>
      <c r="P11" s="179"/>
      <c r="Q11" s="179"/>
      <c r="R11" s="88"/>
      <c r="S11" s="69">
        <f t="shared" si="0"/>
        <v>0</v>
      </c>
      <c r="T11" s="69">
        <f t="shared" si="3"/>
        <v>0</v>
      </c>
      <c r="U11" s="199"/>
      <c r="V11" s="199"/>
      <c r="W11" s="66"/>
      <c r="X11" s="2"/>
      <c r="Y11" s="3"/>
      <c r="Z11" s="3"/>
      <c r="AA11" s="199"/>
      <c r="AB11" s="66"/>
      <c r="AC11" s="66"/>
      <c r="AD11" s="225">
        <f t="shared" si="1"/>
        <v>0</v>
      </c>
      <c r="AE11" s="225"/>
      <c r="AF11" s="225"/>
      <c r="AG11" s="225"/>
      <c r="AH11" s="225">
        <v>1</v>
      </c>
    </row>
    <row r="12" spans="1:34" ht="13.5" thickBot="1">
      <c r="A12" s="69">
        <f t="shared" si="2"/>
        <v>7</v>
      </c>
      <c r="B12" s="68" t="str">
        <f>DenStatus!C11</f>
        <v>Child Protection</v>
      </c>
      <c r="C12" s="69">
        <v>1</v>
      </c>
      <c r="D12" s="240">
        <v>1</v>
      </c>
      <c r="E12" s="8"/>
      <c r="F12" s="192"/>
      <c r="G12" s="193"/>
      <c r="H12" s="193"/>
      <c r="I12" s="193"/>
      <c r="J12" s="193"/>
      <c r="K12" s="193"/>
      <c r="L12" s="193"/>
      <c r="M12" s="193"/>
      <c r="N12" s="193"/>
      <c r="O12" s="193"/>
      <c r="P12" s="193"/>
      <c r="Q12" s="193"/>
      <c r="R12" s="194"/>
      <c r="S12" s="69">
        <f t="shared" si="0"/>
        <v>0</v>
      </c>
      <c r="T12" s="69">
        <f t="shared" si="3"/>
        <v>0</v>
      </c>
      <c r="U12" s="199"/>
      <c r="V12" s="199"/>
      <c r="W12" s="66"/>
      <c r="X12" s="2"/>
      <c r="Y12" s="3"/>
      <c r="Z12" s="3"/>
      <c r="AA12" s="199"/>
      <c r="AB12" s="66"/>
      <c r="AC12" s="66"/>
      <c r="AD12" s="225">
        <f t="shared" si="1"/>
        <v>0</v>
      </c>
      <c r="AE12" s="225"/>
      <c r="AF12" s="225"/>
      <c r="AG12" s="225"/>
      <c r="AH12" s="225">
        <v>1</v>
      </c>
    </row>
    <row r="13" spans="1:34" ht="13.5" thickTop="1">
      <c r="A13" s="218"/>
      <c r="B13" s="72" t="s">
        <v>89</v>
      </c>
      <c r="C13" s="73">
        <f>IF(SUM(T6:T12)&gt;=7,"X",0)</f>
        <v>0</v>
      </c>
      <c r="D13" s="227" t="s">
        <v>212</v>
      </c>
      <c r="E13" s="76"/>
      <c r="F13" s="75"/>
      <c r="G13" s="75"/>
      <c r="H13" s="75"/>
      <c r="I13" s="75"/>
      <c r="J13" s="75"/>
      <c r="K13" s="75"/>
      <c r="L13" s="75"/>
      <c r="M13" s="75"/>
      <c r="N13" s="75"/>
      <c r="O13" s="75"/>
      <c r="P13" s="75"/>
      <c r="Q13" s="75"/>
      <c r="R13" s="75"/>
      <c r="S13" s="75"/>
      <c r="T13" s="75"/>
      <c r="U13" s="200"/>
      <c r="V13" s="89"/>
      <c r="W13" s="66"/>
      <c r="X13" s="2"/>
      <c r="Y13" s="3"/>
      <c r="Z13" s="3"/>
      <c r="AA13" s="199"/>
      <c r="AB13" s="66"/>
      <c r="AC13" s="66"/>
      <c r="AD13" s="66"/>
      <c r="AE13" s="66"/>
      <c r="AF13" s="66"/>
      <c r="AG13" s="66"/>
      <c r="AH13" s="66"/>
    </row>
    <row r="14" spans="1:34">
      <c r="A14" s="66"/>
      <c r="B14" s="66"/>
      <c r="C14" s="66"/>
      <c r="D14" s="66"/>
      <c r="E14" s="66"/>
      <c r="F14" s="66"/>
      <c r="G14" s="66"/>
      <c r="H14" s="66"/>
      <c r="I14" s="66"/>
      <c r="J14" s="66"/>
      <c r="K14" s="66"/>
      <c r="L14" s="66"/>
      <c r="M14" s="66"/>
      <c r="N14" s="66"/>
      <c r="O14" s="66"/>
      <c r="P14" s="66"/>
      <c r="Q14" s="66"/>
      <c r="R14" s="66"/>
      <c r="S14" s="66"/>
      <c r="T14" s="66"/>
      <c r="U14" s="66"/>
      <c r="V14" s="66"/>
      <c r="W14" s="66"/>
      <c r="X14" s="2"/>
      <c r="Y14" s="3"/>
      <c r="Z14" s="3"/>
      <c r="AA14" s="199"/>
      <c r="AB14" s="66"/>
      <c r="AC14" s="66"/>
      <c r="AD14" s="237" t="s">
        <v>82</v>
      </c>
      <c r="AE14" s="232"/>
      <c r="AF14" s="232"/>
      <c r="AG14" s="232"/>
      <c r="AH14" s="218"/>
    </row>
    <row r="15" spans="1:34">
      <c r="A15" s="74" t="s">
        <v>84</v>
      </c>
      <c r="B15" s="66"/>
      <c r="C15" s="66"/>
      <c r="D15" s="66"/>
      <c r="E15" s="66"/>
      <c r="F15" s="66"/>
      <c r="G15" s="66"/>
      <c r="H15" s="66"/>
      <c r="I15" s="66"/>
      <c r="J15" s="66"/>
      <c r="K15" s="66"/>
      <c r="L15" s="66"/>
      <c r="M15" s="66"/>
      <c r="N15" s="66"/>
      <c r="O15" s="66"/>
      <c r="P15" s="66"/>
      <c r="Q15" s="66"/>
      <c r="R15" s="66"/>
      <c r="S15" s="66"/>
      <c r="T15" s="66"/>
      <c r="U15" s="66"/>
      <c r="V15" s="66"/>
      <c r="W15" s="66"/>
      <c r="X15" s="2"/>
      <c r="Y15" s="3"/>
      <c r="Z15" s="3"/>
      <c r="AA15" s="199"/>
      <c r="AB15" s="66"/>
      <c r="AC15" s="66"/>
      <c r="AD15" s="233" t="s">
        <v>27</v>
      </c>
      <c r="AE15" s="234"/>
      <c r="AF15" s="234"/>
      <c r="AG15" s="234"/>
      <c r="AH15" s="235"/>
    </row>
    <row r="16" spans="1:34">
      <c r="A16" s="58" t="s">
        <v>77</v>
      </c>
      <c r="B16" s="68"/>
      <c r="C16" s="68" t="s">
        <v>8</v>
      </c>
      <c r="D16" s="68"/>
      <c r="E16" s="221" t="s">
        <v>34</v>
      </c>
      <c r="F16" s="85"/>
      <c r="G16" s="85"/>
      <c r="H16" s="85"/>
      <c r="I16" s="85"/>
      <c r="J16" s="85"/>
      <c r="K16" s="85"/>
      <c r="L16" s="85"/>
      <c r="M16" s="85"/>
      <c r="N16" s="85"/>
      <c r="O16" s="85"/>
      <c r="P16" s="85"/>
      <c r="Q16" s="85"/>
      <c r="R16" s="86"/>
      <c r="S16" s="294" t="s">
        <v>80</v>
      </c>
      <c r="T16" s="292"/>
      <c r="U16" s="292"/>
      <c r="V16" s="293"/>
      <c r="W16" s="66"/>
      <c r="X16" s="2"/>
      <c r="Y16" s="3"/>
      <c r="Z16" s="3"/>
      <c r="AA16" s="199"/>
      <c r="AB16" s="66"/>
      <c r="AC16" s="66"/>
      <c r="AD16" s="91" t="s">
        <v>35</v>
      </c>
      <c r="AE16" s="91" t="s">
        <v>51</v>
      </c>
      <c r="AF16" s="112" t="s">
        <v>180</v>
      </c>
      <c r="AG16" s="112" t="s">
        <v>181</v>
      </c>
      <c r="AH16" s="91" t="s">
        <v>1</v>
      </c>
    </row>
    <row r="17" spans="1:35">
      <c r="A17" s="69" t="s">
        <v>46</v>
      </c>
      <c r="B17" s="68" t="s">
        <v>43</v>
      </c>
      <c r="C17" s="69" t="s">
        <v>49</v>
      </c>
      <c r="D17" s="69" t="s">
        <v>17</v>
      </c>
      <c r="E17" s="240"/>
      <c r="F17" s="179"/>
      <c r="G17" s="179"/>
      <c r="H17" s="179"/>
      <c r="I17" s="179"/>
      <c r="J17" s="179"/>
      <c r="K17" s="179"/>
      <c r="L17" s="179"/>
      <c r="M17" s="179"/>
      <c r="N17" s="179"/>
      <c r="O17" s="179"/>
      <c r="P17" s="179"/>
      <c r="Q17" s="179"/>
      <c r="R17" s="88"/>
      <c r="S17" s="73" t="s">
        <v>2</v>
      </c>
      <c r="T17" s="73" t="s">
        <v>32</v>
      </c>
      <c r="U17" s="73" t="s">
        <v>25</v>
      </c>
      <c r="V17" s="59" t="s">
        <v>104</v>
      </c>
      <c r="W17" s="66"/>
      <c r="X17" s="2"/>
      <c r="Y17" s="3"/>
      <c r="Z17" s="3"/>
      <c r="AA17" s="199"/>
      <c r="AB17" s="66"/>
      <c r="AC17" s="66"/>
      <c r="AD17" s="236" t="s">
        <v>52</v>
      </c>
      <c r="AE17" s="236" t="s">
        <v>52</v>
      </c>
      <c r="AF17" s="72" t="s">
        <v>52</v>
      </c>
      <c r="AG17" s="72" t="s">
        <v>52</v>
      </c>
      <c r="AH17" s="236" t="s">
        <v>53</v>
      </c>
    </row>
    <row r="18" spans="1:35">
      <c r="A18" s="258">
        <v>1</v>
      </c>
      <c r="B18" s="296" t="str">
        <f>DenStatus!C15</f>
        <v>Call of the Wild</v>
      </c>
      <c r="C18" s="258">
        <v>8</v>
      </c>
      <c r="D18" s="258">
        <v>12</v>
      </c>
      <c r="E18" s="60" t="s">
        <v>166</v>
      </c>
      <c r="F18" s="60" t="s">
        <v>167</v>
      </c>
      <c r="G18" s="60" t="s">
        <v>174</v>
      </c>
      <c r="H18" s="60" t="s">
        <v>175</v>
      </c>
      <c r="I18" s="87">
        <v>2</v>
      </c>
      <c r="J18" s="60" t="s">
        <v>162</v>
      </c>
      <c r="K18" s="60" t="s">
        <v>163</v>
      </c>
      <c r="L18" s="60" t="s">
        <v>177</v>
      </c>
      <c r="M18" s="92" t="s">
        <v>164</v>
      </c>
      <c r="N18" s="92" t="s">
        <v>165</v>
      </c>
      <c r="O18" s="92">
        <v>5</v>
      </c>
      <c r="P18" s="92">
        <v>6</v>
      </c>
      <c r="Q18" s="181"/>
      <c r="R18" s="182"/>
      <c r="S18" s="258">
        <f>COUNTA(E19:R19)</f>
        <v>0</v>
      </c>
      <c r="T18" s="258">
        <f>IF(SUM(AD18:AG19)&gt;=AH18,1,0)</f>
        <v>0</v>
      </c>
      <c r="U18" s="277"/>
      <c r="V18" s="277"/>
      <c r="W18" s="66"/>
      <c r="X18" s="2"/>
      <c r="Y18" s="3"/>
      <c r="Z18" s="3"/>
      <c r="AA18" s="199"/>
      <c r="AB18" s="66"/>
      <c r="AC18" s="66"/>
      <c r="AD18" s="258">
        <f>IF(COUNTA(E19:H19)&gt;=1,1,0)</f>
        <v>0</v>
      </c>
      <c r="AE18" s="256">
        <f>IF(COUNTA(I19:N19)&gt;=6,1,0)</f>
        <v>0</v>
      </c>
      <c r="AF18" s="256">
        <f>IF(COUNTA(O19:P19)&gt;=1,1,0)</f>
        <v>0</v>
      </c>
      <c r="AG18" s="256"/>
      <c r="AH18" s="258">
        <v>3</v>
      </c>
    </row>
    <row r="19" spans="1:35" ht="13.5" thickBot="1">
      <c r="A19" s="295"/>
      <c r="B19" s="297"/>
      <c r="C19" s="295"/>
      <c r="D19" s="303"/>
      <c r="E19" s="196"/>
      <c r="F19" s="196"/>
      <c r="G19" s="196"/>
      <c r="H19" s="196"/>
      <c r="I19" s="196"/>
      <c r="J19" s="196"/>
      <c r="K19" s="196"/>
      <c r="L19" s="196"/>
      <c r="M19" s="196"/>
      <c r="N19" s="196"/>
      <c r="O19" s="196"/>
      <c r="P19" s="196"/>
      <c r="Q19" s="78"/>
      <c r="R19" s="202"/>
      <c r="S19" s="299"/>
      <c r="T19" s="303"/>
      <c r="U19" s="270"/>
      <c r="V19" s="270"/>
      <c r="W19" s="66"/>
      <c r="X19" s="2"/>
      <c r="Y19" s="3"/>
      <c r="Z19" s="3"/>
      <c r="AA19" s="199"/>
      <c r="AB19" s="66"/>
      <c r="AC19" s="66"/>
      <c r="AD19" s="257"/>
      <c r="AE19" s="257"/>
      <c r="AF19" s="257"/>
      <c r="AG19" s="257"/>
      <c r="AH19" s="257"/>
    </row>
    <row r="20" spans="1:35">
      <c r="A20" s="259">
        <f>A18+1</f>
        <v>2</v>
      </c>
      <c r="B20" s="298" t="str">
        <f>DenStatus!C16</f>
        <v>Council Fire</v>
      </c>
      <c r="C20" s="259">
        <v>3</v>
      </c>
      <c r="D20" s="259">
        <v>7</v>
      </c>
      <c r="E20" s="203">
        <v>1</v>
      </c>
      <c r="F20" s="203">
        <v>2</v>
      </c>
      <c r="G20" s="204">
        <v>3</v>
      </c>
      <c r="H20" s="204">
        <v>4</v>
      </c>
      <c r="I20" s="204">
        <v>5</v>
      </c>
      <c r="J20" s="204">
        <v>6</v>
      </c>
      <c r="K20" s="203">
        <v>7</v>
      </c>
      <c r="L20" s="206"/>
      <c r="M20" s="206"/>
      <c r="N20" s="206"/>
      <c r="O20" s="206"/>
      <c r="P20" s="206"/>
      <c r="Q20" s="206"/>
      <c r="R20" s="207"/>
      <c r="S20" s="259">
        <f>COUNTA(E21:R21)</f>
        <v>0</v>
      </c>
      <c r="T20" s="259">
        <f>IF(SUM(AD20:AG21)&gt;=AH20,1,0)</f>
        <v>0</v>
      </c>
      <c r="U20" s="272"/>
      <c r="V20" s="272"/>
      <c r="W20" s="66"/>
      <c r="X20" s="2"/>
      <c r="Y20" s="3"/>
      <c r="Z20" s="3"/>
      <c r="AA20" s="199"/>
      <c r="AB20" s="66"/>
      <c r="AC20" s="66"/>
      <c r="AD20" s="259">
        <f>IF(COUNTA(E21:F21)&gt;=2,1,0)</f>
        <v>0</v>
      </c>
      <c r="AE20" s="256">
        <f>IF(COUNTA(G21:K21)&gt;=1,1,0)</f>
        <v>0</v>
      </c>
      <c r="AF20" s="256"/>
      <c r="AG20" s="256"/>
      <c r="AH20" s="259">
        <v>2</v>
      </c>
    </row>
    <row r="21" spans="1:35" ht="13.5" thickBot="1">
      <c r="A21" s="257"/>
      <c r="B21" s="290"/>
      <c r="C21" s="276"/>
      <c r="D21" s="257"/>
      <c r="E21" s="208"/>
      <c r="F21" s="208"/>
      <c r="G21" s="208"/>
      <c r="H21" s="208"/>
      <c r="I21" s="208"/>
      <c r="J21" s="208"/>
      <c r="K21" s="208"/>
      <c r="L21" s="210"/>
      <c r="M21" s="210"/>
      <c r="N21" s="210"/>
      <c r="O21" s="210"/>
      <c r="P21" s="210"/>
      <c r="Q21" s="210"/>
      <c r="R21" s="211"/>
      <c r="S21" s="276"/>
      <c r="T21" s="304"/>
      <c r="U21" s="273"/>
      <c r="V21" s="273"/>
      <c r="W21" s="66"/>
      <c r="X21" s="2"/>
      <c r="Y21" s="3"/>
      <c r="Z21" s="3"/>
      <c r="AA21" s="199"/>
      <c r="AB21" s="66"/>
      <c r="AC21" s="66"/>
      <c r="AD21" s="257"/>
      <c r="AE21" s="257"/>
      <c r="AF21" s="257"/>
      <c r="AG21" s="257"/>
      <c r="AH21" s="257"/>
    </row>
    <row r="22" spans="1:35">
      <c r="A22" s="259">
        <f>A20+1</f>
        <v>3</v>
      </c>
      <c r="B22" s="298" t="str">
        <f>DenStatus!C17</f>
        <v>Duty to God Footsteps</v>
      </c>
      <c r="C22" s="259">
        <v>3</v>
      </c>
      <c r="D22" s="259">
        <v>6</v>
      </c>
      <c r="E22" s="204">
        <v>1</v>
      </c>
      <c r="F22" s="204">
        <v>2</v>
      </c>
      <c r="G22" s="204">
        <v>3</v>
      </c>
      <c r="H22" s="204">
        <v>4</v>
      </c>
      <c r="I22" s="204">
        <v>5</v>
      </c>
      <c r="J22" s="204">
        <v>6</v>
      </c>
      <c r="K22" s="205"/>
      <c r="L22" s="206"/>
      <c r="M22" s="206"/>
      <c r="N22" s="206"/>
      <c r="O22" s="206"/>
      <c r="P22" s="206"/>
      <c r="Q22" s="206"/>
      <c r="R22" s="207"/>
      <c r="S22" s="259">
        <f>COUNTA(E23:R23)</f>
        <v>0</v>
      </c>
      <c r="T22" s="259">
        <f>IF(SUM(AD22:AG23)&gt;=AH22,1,0)</f>
        <v>0</v>
      </c>
      <c r="U22" s="272"/>
      <c r="V22" s="272"/>
      <c r="W22" s="66"/>
      <c r="X22" s="2"/>
      <c r="Y22" s="3"/>
      <c r="Z22" s="3"/>
      <c r="AA22" s="199"/>
      <c r="AB22" s="66"/>
      <c r="AC22" s="66"/>
      <c r="AD22" s="259">
        <f>IF(COUNTA(E23:F23)&gt;=1,1,0)</f>
        <v>0</v>
      </c>
      <c r="AE22" s="260">
        <f>IF(COUNTA(G23:J23)&gt;=2,1,0)</f>
        <v>0</v>
      </c>
      <c r="AF22" s="256"/>
      <c r="AG22" s="256"/>
      <c r="AH22" s="259">
        <v>2</v>
      </c>
    </row>
    <row r="23" spans="1:35" ht="13.5" thickBot="1">
      <c r="A23" s="257"/>
      <c r="B23" s="299"/>
      <c r="C23" s="276"/>
      <c r="D23" s="257"/>
      <c r="E23" s="208"/>
      <c r="F23" s="208"/>
      <c r="G23" s="208"/>
      <c r="H23" s="208"/>
      <c r="I23" s="208"/>
      <c r="J23" s="208"/>
      <c r="K23" s="212"/>
      <c r="L23" s="213"/>
      <c r="M23" s="213"/>
      <c r="N23" s="213"/>
      <c r="O23" s="213"/>
      <c r="P23" s="213"/>
      <c r="Q23" s="213"/>
      <c r="R23" s="214"/>
      <c r="S23" s="276"/>
      <c r="T23" s="304"/>
      <c r="U23" s="273"/>
      <c r="V23" s="273"/>
      <c r="W23" s="66"/>
      <c r="X23" s="2"/>
      <c r="Y23" s="3"/>
      <c r="Z23" s="3"/>
      <c r="AA23" s="199"/>
      <c r="AB23" s="66"/>
      <c r="AC23" s="66"/>
      <c r="AD23" s="257"/>
      <c r="AE23" s="261"/>
      <c r="AF23" s="257"/>
      <c r="AG23" s="257"/>
      <c r="AH23" s="257"/>
      <c r="AI23" s="219"/>
    </row>
    <row r="24" spans="1:35">
      <c r="A24" s="259">
        <f>A22+1</f>
        <v>4</v>
      </c>
      <c r="B24" s="298" t="str">
        <f>DenStatus!C18</f>
        <v>Howling at the Moon</v>
      </c>
      <c r="C24" s="259">
        <v>4</v>
      </c>
      <c r="D24" s="259">
        <v>4</v>
      </c>
      <c r="E24" s="204">
        <v>1</v>
      </c>
      <c r="F24" s="204">
        <v>2</v>
      </c>
      <c r="G24" s="204">
        <v>3</v>
      </c>
      <c r="H24" s="204">
        <v>4</v>
      </c>
      <c r="I24" s="215"/>
      <c r="J24" s="216"/>
      <c r="K24" s="216"/>
      <c r="L24" s="216"/>
      <c r="M24" s="216"/>
      <c r="N24" s="216"/>
      <c r="O24" s="216"/>
      <c r="P24" s="216"/>
      <c r="Q24" s="216"/>
      <c r="R24" s="217"/>
      <c r="S24" s="259">
        <f>COUNTA(E25:R25)</f>
        <v>0</v>
      </c>
      <c r="T24" s="259">
        <f>IF(SUM(AD24:AG25)&gt;=AH24,1,0)</f>
        <v>0</v>
      </c>
      <c r="U24" s="272"/>
      <c r="V24" s="272"/>
      <c r="W24" s="66"/>
      <c r="X24" s="2"/>
      <c r="Y24" s="3"/>
      <c r="Z24" s="3"/>
      <c r="AA24" s="199"/>
      <c r="AB24" s="66"/>
      <c r="AC24" s="66"/>
      <c r="AD24" s="259">
        <f>IF(COUNTA(E25:H25)&gt;=4,1,0)</f>
        <v>0</v>
      </c>
      <c r="AE24" s="256"/>
      <c r="AF24" s="256"/>
      <c r="AG24" s="256"/>
      <c r="AH24" s="259">
        <v>1</v>
      </c>
    </row>
    <row r="25" spans="1:35" ht="13.5" thickBot="1">
      <c r="A25" s="257"/>
      <c r="B25" s="290"/>
      <c r="C25" s="276"/>
      <c r="D25" s="257"/>
      <c r="E25" s="208"/>
      <c r="F25" s="208"/>
      <c r="G25" s="208"/>
      <c r="H25" s="208"/>
      <c r="I25" s="209"/>
      <c r="J25" s="210"/>
      <c r="K25" s="210"/>
      <c r="L25" s="210"/>
      <c r="M25" s="210"/>
      <c r="N25" s="210"/>
      <c r="O25" s="210"/>
      <c r="P25" s="210"/>
      <c r="Q25" s="210"/>
      <c r="R25" s="211"/>
      <c r="S25" s="276"/>
      <c r="T25" s="304"/>
      <c r="U25" s="273"/>
      <c r="V25" s="273"/>
      <c r="W25" s="66"/>
      <c r="X25" s="2"/>
      <c r="Y25" s="3"/>
      <c r="Z25" s="3"/>
      <c r="AA25" s="199"/>
      <c r="AB25" s="66"/>
      <c r="AC25" s="66"/>
      <c r="AD25" s="257"/>
      <c r="AE25" s="257"/>
      <c r="AF25" s="257"/>
      <c r="AG25" s="257"/>
      <c r="AH25" s="257"/>
    </row>
    <row r="26" spans="1:35">
      <c r="A26" s="259">
        <f>A24+1</f>
        <v>5</v>
      </c>
      <c r="B26" s="298" t="str">
        <f>DenStatus!C19</f>
        <v>Paws on the Path</v>
      </c>
      <c r="C26" s="259">
        <v>5</v>
      </c>
      <c r="D26" s="259">
        <v>7</v>
      </c>
      <c r="E26" s="203">
        <v>1</v>
      </c>
      <c r="F26" s="203">
        <v>2</v>
      </c>
      <c r="G26" s="203">
        <v>3</v>
      </c>
      <c r="H26" s="203">
        <v>4</v>
      </c>
      <c r="I26" s="203">
        <v>5</v>
      </c>
      <c r="J26" s="203">
        <v>6</v>
      </c>
      <c r="K26" s="203">
        <v>7</v>
      </c>
      <c r="L26" s="205"/>
      <c r="M26" s="206"/>
      <c r="N26" s="206"/>
      <c r="O26" s="206"/>
      <c r="P26" s="206"/>
      <c r="Q26" s="206"/>
      <c r="R26" s="207"/>
      <c r="S26" s="259">
        <f>COUNTA(E27:R27)</f>
        <v>0</v>
      </c>
      <c r="T26" s="259">
        <f>IF(SUM(AD26:AG27)&gt;=AH26,1,0)</f>
        <v>0</v>
      </c>
      <c r="U26" s="272"/>
      <c r="V26" s="272"/>
      <c r="W26" s="66"/>
      <c r="X26" s="2"/>
      <c r="Y26" s="3"/>
      <c r="Z26" s="3"/>
      <c r="AA26" s="199"/>
      <c r="AB26" s="66"/>
      <c r="AC26" s="66"/>
      <c r="AD26" s="259">
        <f>IF(COUNTA(E27:I27)&gt;=5,1,0)</f>
        <v>0</v>
      </c>
      <c r="AE26" s="256"/>
      <c r="AF26" s="256"/>
      <c r="AG26" s="256"/>
      <c r="AH26" s="259">
        <v>1</v>
      </c>
    </row>
    <row r="27" spans="1:35" ht="13.5" thickBot="1">
      <c r="A27" s="257"/>
      <c r="B27" s="290"/>
      <c r="C27" s="276"/>
      <c r="D27" s="257"/>
      <c r="E27" s="208"/>
      <c r="F27" s="208"/>
      <c r="G27" s="208"/>
      <c r="H27" s="208"/>
      <c r="I27" s="208"/>
      <c r="J27" s="208"/>
      <c r="K27" s="208"/>
      <c r="L27" s="209"/>
      <c r="M27" s="213"/>
      <c r="N27" s="210"/>
      <c r="O27" s="210"/>
      <c r="P27" s="210"/>
      <c r="Q27" s="210"/>
      <c r="R27" s="214"/>
      <c r="S27" s="276"/>
      <c r="T27" s="304"/>
      <c r="U27" s="273"/>
      <c r="V27" s="273"/>
      <c r="W27" s="66"/>
      <c r="X27" s="2"/>
      <c r="Y27" s="3"/>
      <c r="Z27" s="3"/>
      <c r="AA27" s="199"/>
      <c r="AB27" s="66"/>
      <c r="AC27" s="66"/>
      <c r="AD27" s="257"/>
      <c r="AE27" s="257"/>
      <c r="AF27" s="257"/>
      <c r="AG27" s="257"/>
      <c r="AH27" s="257"/>
    </row>
    <row r="28" spans="1:35">
      <c r="A28" s="268">
        <f>A26+1</f>
        <v>6</v>
      </c>
      <c r="B28" s="298" t="str">
        <f>DenStatus!C20</f>
        <v>Running with the Pack</v>
      </c>
      <c r="C28" s="268">
        <v>6</v>
      </c>
      <c r="D28" s="268">
        <v>6</v>
      </c>
      <c r="E28" s="73">
        <v>1</v>
      </c>
      <c r="F28" s="94">
        <v>2</v>
      </c>
      <c r="G28" s="94">
        <v>3</v>
      </c>
      <c r="H28" s="94">
        <v>4</v>
      </c>
      <c r="I28" s="94">
        <v>5</v>
      </c>
      <c r="J28" s="94">
        <v>6</v>
      </c>
      <c r="K28" s="201"/>
      <c r="L28" s="78"/>
      <c r="M28" s="78"/>
      <c r="N28" s="78"/>
      <c r="O28" s="78"/>
      <c r="P28" s="78"/>
      <c r="Q28" s="78"/>
      <c r="R28" s="62"/>
      <c r="S28" s="268">
        <f>COUNTA(E29:R29)</f>
        <v>0</v>
      </c>
      <c r="T28" s="259">
        <f>IF(SUM(AD28:AG29)&gt;=AH28,1,0)</f>
        <v>0</v>
      </c>
      <c r="U28" s="270"/>
      <c r="V28" s="270"/>
      <c r="W28" s="66"/>
      <c r="X28" s="2"/>
      <c r="Y28" s="3"/>
      <c r="Z28" s="3"/>
      <c r="AA28" s="199"/>
      <c r="AB28" s="66"/>
      <c r="AC28" s="66"/>
      <c r="AD28" s="259">
        <f>IF(COUNTA(E29:J29)&gt;=6,1,0)</f>
        <v>0</v>
      </c>
      <c r="AE28" s="256"/>
      <c r="AF28" s="256"/>
      <c r="AG28" s="256"/>
      <c r="AH28" s="259">
        <v>1</v>
      </c>
    </row>
    <row r="29" spans="1:35" ht="13.5" thickBot="1">
      <c r="A29" s="300"/>
      <c r="B29" s="301"/>
      <c r="C29" s="282"/>
      <c r="D29" s="269"/>
      <c r="E29" s="93"/>
      <c r="F29" s="93"/>
      <c r="G29" s="93"/>
      <c r="H29" s="93"/>
      <c r="I29" s="93"/>
      <c r="J29" s="93"/>
      <c r="K29" s="183"/>
      <c r="L29" s="184"/>
      <c r="M29" s="184"/>
      <c r="N29" s="184"/>
      <c r="O29" s="184"/>
      <c r="P29" s="184"/>
      <c r="Q29" s="184"/>
      <c r="R29" s="185"/>
      <c r="S29" s="305"/>
      <c r="T29" s="302"/>
      <c r="U29" s="271"/>
      <c r="V29" s="271"/>
      <c r="W29" s="66"/>
      <c r="X29" s="2"/>
      <c r="Y29" s="3"/>
      <c r="Z29" s="3"/>
      <c r="AA29" s="199"/>
      <c r="AB29" s="66"/>
      <c r="AC29" s="66"/>
      <c r="AD29" s="257"/>
      <c r="AE29" s="257"/>
      <c r="AF29" s="257"/>
      <c r="AG29" s="257"/>
      <c r="AH29" s="257"/>
    </row>
    <row r="30" spans="1:35" ht="13.5" thickTop="1">
      <c r="A30" s="218"/>
      <c r="B30" s="72" t="s">
        <v>90</v>
      </c>
      <c r="C30" s="73">
        <f>IF(SUM(T18:T29)&gt;=6,"X",0)</f>
        <v>0</v>
      </c>
      <c r="D30" s="227" t="s">
        <v>212</v>
      </c>
      <c r="E30" s="75"/>
      <c r="F30" s="75"/>
      <c r="G30" s="75"/>
      <c r="H30" s="75"/>
      <c r="I30" s="75"/>
      <c r="J30" s="75"/>
      <c r="K30" s="75"/>
      <c r="L30" s="75"/>
      <c r="M30" s="75"/>
      <c r="N30" s="75"/>
      <c r="O30" s="75"/>
      <c r="P30" s="75"/>
      <c r="Q30" s="75"/>
      <c r="R30" s="75"/>
      <c r="S30" s="75"/>
      <c r="T30" s="75"/>
      <c r="U30" s="200"/>
      <c r="V30" s="89"/>
      <c r="W30" s="66"/>
      <c r="X30" s="6"/>
      <c r="Y30" s="3"/>
      <c r="Z30" s="3"/>
      <c r="AA30" s="199"/>
      <c r="AB30" s="66"/>
      <c r="AC30" s="66"/>
      <c r="AD30" s="66"/>
      <c r="AE30" s="66"/>
      <c r="AF30" s="66"/>
      <c r="AG30" s="66"/>
      <c r="AH30" s="66"/>
    </row>
    <row r="31" spans="1:35">
      <c r="A31" s="66"/>
      <c r="B31" s="66"/>
      <c r="C31" s="66"/>
      <c r="D31" s="66"/>
      <c r="E31" s="66"/>
      <c r="F31" s="66"/>
      <c r="G31" s="66"/>
      <c r="H31" s="66"/>
      <c r="I31" s="66"/>
      <c r="J31" s="66"/>
      <c r="K31" s="66"/>
      <c r="L31" s="66"/>
      <c r="M31" s="66"/>
      <c r="N31" s="66"/>
      <c r="O31" s="66"/>
      <c r="P31" s="66"/>
      <c r="Q31" s="66"/>
      <c r="R31" s="66"/>
      <c r="S31" s="66"/>
      <c r="T31" s="66"/>
      <c r="U31" s="66"/>
      <c r="V31" s="66"/>
      <c r="W31" s="66"/>
      <c r="X31" s="2"/>
      <c r="Y31" s="3"/>
      <c r="Z31" s="3"/>
      <c r="AA31" s="199"/>
      <c r="AB31" s="66"/>
      <c r="AC31" s="66"/>
      <c r="AD31" s="237" t="s">
        <v>83</v>
      </c>
      <c r="AE31" s="232"/>
      <c r="AF31" s="232"/>
      <c r="AG31" s="232"/>
      <c r="AH31" s="218"/>
    </row>
    <row r="32" spans="1:35">
      <c r="A32" s="74" t="s">
        <v>85</v>
      </c>
      <c r="B32" s="66"/>
      <c r="C32" s="66"/>
      <c r="D32" s="66"/>
      <c r="E32" s="66"/>
      <c r="F32" s="66"/>
      <c r="G32" s="66"/>
      <c r="H32" s="66"/>
      <c r="I32" s="66"/>
      <c r="J32" s="66"/>
      <c r="K32" s="66"/>
      <c r="L32" s="66"/>
      <c r="M32" s="66"/>
      <c r="N32" s="66"/>
      <c r="O32" s="66"/>
      <c r="P32" s="66"/>
      <c r="Q32" s="66"/>
      <c r="R32" s="66"/>
      <c r="S32" s="66"/>
      <c r="T32" s="66"/>
      <c r="U32" s="66"/>
      <c r="V32" s="66"/>
      <c r="W32" s="66"/>
      <c r="X32" s="2"/>
      <c r="Y32" s="3"/>
      <c r="Z32" s="3"/>
      <c r="AA32" s="199"/>
      <c r="AB32" s="66"/>
      <c r="AC32" s="66"/>
      <c r="AD32" s="233" t="s">
        <v>27</v>
      </c>
      <c r="AE32" s="234"/>
      <c r="AF32" s="234"/>
      <c r="AG32" s="234"/>
      <c r="AH32" s="235"/>
    </row>
    <row r="33" spans="1:34">
      <c r="A33" s="58" t="s">
        <v>78</v>
      </c>
      <c r="B33" s="68"/>
      <c r="C33" s="58" t="s">
        <v>79</v>
      </c>
      <c r="D33" s="68"/>
      <c r="E33" s="221" t="s">
        <v>34</v>
      </c>
      <c r="F33" s="85"/>
      <c r="G33" s="85"/>
      <c r="H33" s="85"/>
      <c r="I33" s="85"/>
      <c r="J33" s="85"/>
      <c r="K33" s="85"/>
      <c r="L33" s="85"/>
      <c r="M33" s="85"/>
      <c r="N33" s="85"/>
      <c r="O33" s="85"/>
      <c r="P33" s="85"/>
      <c r="Q33" s="85"/>
      <c r="R33" s="86"/>
      <c r="S33" s="294" t="s">
        <v>81</v>
      </c>
      <c r="T33" s="292"/>
      <c r="U33" s="292"/>
      <c r="V33" s="293"/>
      <c r="W33" s="66"/>
      <c r="X33" s="2"/>
      <c r="Y33" s="3"/>
      <c r="Z33" s="3"/>
      <c r="AA33" s="199"/>
      <c r="AB33" s="66"/>
      <c r="AC33" s="66"/>
      <c r="AD33" s="91" t="s">
        <v>35</v>
      </c>
      <c r="AE33" s="91" t="s">
        <v>51</v>
      </c>
      <c r="AF33" s="112" t="s">
        <v>180</v>
      </c>
      <c r="AG33" s="112" t="s">
        <v>181</v>
      </c>
      <c r="AH33" s="91" t="s">
        <v>1</v>
      </c>
    </row>
    <row r="34" spans="1:34">
      <c r="A34" s="69" t="s">
        <v>46</v>
      </c>
      <c r="B34" s="68" t="s">
        <v>43</v>
      </c>
      <c r="C34" s="69" t="s">
        <v>49</v>
      </c>
      <c r="D34" s="69" t="s">
        <v>17</v>
      </c>
      <c r="E34" s="240"/>
      <c r="F34" s="179"/>
      <c r="G34" s="179"/>
      <c r="H34" s="179"/>
      <c r="I34" s="179"/>
      <c r="J34" s="179"/>
      <c r="K34" s="179"/>
      <c r="L34" s="179"/>
      <c r="M34" s="179"/>
      <c r="N34" s="179"/>
      <c r="O34" s="179"/>
      <c r="P34" s="179"/>
      <c r="Q34" s="179"/>
      <c r="R34" s="88"/>
      <c r="S34" s="69" t="s">
        <v>2</v>
      </c>
      <c r="T34" s="69" t="s">
        <v>32</v>
      </c>
      <c r="U34" s="69" t="s">
        <v>25</v>
      </c>
      <c r="V34" s="59" t="s">
        <v>104</v>
      </c>
      <c r="W34" s="66"/>
      <c r="X34" s="2"/>
      <c r="Y34" s="3"/>
      <c r="Z34" s="3"/>
      <c r="AA34" s="199"/>
      <c r="AB34" s="66"/>
      <c r="AC34" s="66"/>
      <c r="AD34" s="236" t="s">
        <v>52</v>
      </c>
      <c r="AE34" s="236" t="s">
        <v>52</v>
      </c>
      <c r="AF34" s="72" t="s">
        <v>52</v>
      </c>
      <c r="AG34" s="72" t="s">
        <v>52</v>
      </c>
      <c r="AH34" s="236" t="s">
        <v>53</v>
      </c>
    </row>
    <row r="35" spans="1:34" ht="13.5" thickBot="1">
      <c r="A35" s="258">
        <v>1</v>
      </c>
      <c r="B35" s="289" t="str">
        <f>DenStatus!C24</f>
        <v>Adventures in Coins</v>
      </c>
      <c r="C35" s="285">
        <v>5</v>
      </c>
      <c r="D35" s="285">
        <v>7</v>
      </c>
      <c r="E35" s="69">
        <v>1</v>
      </c>
      <c r="F35" s="69">
        <v>2</v>
      </c>
      <c r="G35" s="69">
        <v>3</v>
      </c>
      <c r="H35" s="69">
        <v>4</v>
      </c>
      <c r="I35" s="69">
        <v>5</v>
      </c>
      <c r="J35" s="69">
        <v>6</v>
      </c>
      <c r="K35" s="69">
        <v>7</v>
      </c>
      <c r="L35" s="180"/>
      <c r="M35" s="181"/>
      <c r="N35" s="181"/>
      <c r="O35" s="181"/>
      <c r="P35" s="181"/>
      <c r="Q35" s="181"/>
      <c r="R35" s="182"/>
      <c r="S35" s="258">
        <f>COUNTA(E36:R36)</f>
        <v>0</v>
      </c>
      <c r="T35" s="258">
        <f>IF(SUM(AD35:AG36)&gt;=AH35,1,0)</f>
        <v>0</v>
      </c>
      <c r="U35" s="277"/>
      <c r="V35" s="279"/>
      <c r="W35" s="66"/>
      <c r="X35" s="2"/>
      <c r="Y35" s="3"/>
      <c r="Z35" s="3"/>
      <c r="AA35" s="199"/>
      <c r="AB35" s="66"/>
      <c r="AC35" s="66"/>
      <c r="AD35" s="264">
        <f>IF(COUNTA(E36:H36)&gt;=4,1,0)</f>
        <v>0</v>
      </c>
      <c r="AE35" s="267">
        <f>IF(COUNTA(I36:K36)&gt;=1,1,0)</f>
        <v>0</v>
      </c>
      <c r="AF35" s="267"/>
      <c r="AG35" s="267"/>
      <c r="AH35" s="264">
        <v>2</v>
      </c>
    </row>
    <row r="36" spans="1:34" ht="13.5" thickBot="1">
      <c r="A36" s="276"/>
      <c r="B36" s="290"/>
      <c r="C36" s="257"/>
      <c r="D36" s="257"/>
      <c r="E36" s="208"/>
      <c r="F36" s="208"/>
      <c r="G36" s="208"/>
      <c r="H36" s="208"/>
      <c r="I36" s="208"/>
      <c r="J36" s="208"/>
      <c r="K36" s="208"/>
      <c r="L36" s="209"/>
      <c r="M36" s="210"/>
      <c r="N36" s="213"/>
      <c r="O36" s="213"/>
      <c r="P36" s="213"/>
      <c r="Q36" s="210"/>
      <c r="R36" s="211"/>
      <c r="S36" s="276"/>
      <c r="T36" s="276"/>
      <c r="U36" s="278"/>
      <c r="V36" s="280"/>
      <c r="W36" s="66"/>
      <c r="X36" s="2"/>
      <c r="Y36" s="3"/>
      <c r="Z36" s="3"/>
      <c r="AA36" s="199"/>
      <c r="AB36" s="66"/>
      <c r="AC36" s="66"/>
      <c r="AD36" s="263"/>
      <c r="AE36" s="263"/>
      <c r="AF36" s="263"/>
      <c r="AG36" s="263"/>
      <c r="AH36" s="263"/>
    </row>
    <row r="37" spans="1:34" ht="13.5" thickBot="1">
      <c r="A37" s="259">
        <f>A35+1</f>
        <v>2</v>
      </c>
      <c r="B37" s="287" t="str">
        <f>DenStatus!C25</f>
        <v>Air of the Wolf</v>
      </c>
      <c r="C37" s="260">
        <v>4</v>
      </c>
      <c r="D37" s="260">
        <v>9</v>
      </c>
      <c r="E37" s="204" t="s">
        <v>166</v>
      </c>
      <c r="F37" s="204" t="s">
        <v>167</v>
      </c>
      <c r="G37" s="204" t="s">
        <v>174</v>
      </c>
      <c r="H37" s="204" t="s">
        <v>175</v>
      </c>
      <c r="I37" s="204" t="s">
        <v>168</v>
      </c>
      <c r="J37" s="204" t="s">
        <v>169</v>
      </c>
      <c r="K37" s="204" t="s">
        <v>170</v>
      </c>
      <c r="L37" s="204" t="s">
        <v>171</v>
      </c>
      <c r="M37" s="204" t="s">
        <v>179</v>
      </c>
      <c r="N37" s="215"/>
      <c r="O37" s="216"/>
      <c r="P37" s="216"/>
      <c r="Q37" s="206"/>
      <c r="R37" s="207"/>
      <c r="S37" s="259">
        <f>COUNTA(E38:R38)</f>
        <v>0</v>
      </c>
      <c r="T37" s="259">
        <f>IF(SUM(AD37:AG38)&gt;=AH37,1,0)</f>
        <v>0</v>
      </c>
      <c r="U37" s="272"/>
      <c r="V37" s="272"/>
      <c r="W37" s="66"/>
      <c r="X37" s="2"/>
      <c r="Y37" s="3"/>
      <c r="Z37" s="3"/>
      <c r="AA37" s="199"/>
      <c r="AB37" s="66"/>
      <c r="AC37" s="66"/>
      <c r="AD37" s="265">
        <f>IF(COUNTA(E38:H38)&gt;=2,1,0)</f>
        <v>0</v>
      </c>
      <c r="AE37" s="262">
        <f>IF(COUNTA(I38:M38)&gt;=2,1,0)</f>
        <v>0</v>
      </c>
      <c r="AF37" s="262"/>
      <c r="AG37" s="262"/>
      <c r="AH37" s="265">
        <v>2</v>
      </c>
    </row>
    <row r="38" spans="1:34" ht="13.5" thickBot="1">
      <c r="A38" s="276"/>
      <c r="B38" s="288"/>
      <c r="C38" s="276"/>
      <c r="D38" s="276"/>
      <c r="E38" s="208"/>
      <c r="F38" s="208"/>
      <c r="G38" s="208"/>
      <c r="H38" s="208"/>
      <c r="I38" s="208"/>
      <c r="J38" s="208"/>
      <c r="K38" s="208"/>
      <c r="L38" s="208"/>
      <c r="M38" s="208"/>
      <c r="N38" s="209"/>
      <c r="O38" s="210"/>
      <c r="P38" s="210"/>
      <c r="Q38" s="210"/>
      <c r="R38" s="211"/>
      <c r="S38" s="276"/>
      <c r="T38" s="276"/>
      <c r="U38" s="273"/>
      <c r="V38" s="273"/>
      <c r="W38" s="66"/>
      <c r="X38" s="2"/>
      <c r="Y38" s="3"/>
      <c r="Z38" s="3"/>
      <c r="AA38" s="199"/>
      <c r="AB38" s="66"/>
      <c r="AC38" s="66"/>
      <c r="AD38" s="263"/>
      <c r="AE38" s="263"/>
      <c r="AF38" s="263"/>
      <c r="AG38" s="263"/>
      <c r="AH38" s="263"/>
    </row>
    <row r="39" spans="1:34" ht="13.5" thickBot="1">
      <c r="A39" s="259">
        <f>A37+1</f>
        <v>3</v>
      </c>
      <c r="B39" s="287" t="str">
        <f>DenStatus!C26</f>
        <v>Code of the Wolf</v>
      </c>
      <c r="C39" s="260">
        <v>5</v>
      </c>
      <c r="D39" s="260">
        <v>14</v>
      </c>
      <c r="E39" s="204" t="s">
        <v>166</v>
      </c>
      <c r="F39" s="204" t="s">
        <v>167</v>
      </c>
      <c r="G39" s="204" t="s">
        <v>174</v>
      </c>
      <c r="H39" s="204" t="s">
        <v>175</v>
      </c>
      <c r="I39" s="204" t="s">
        <v>176</v>
      </c>
      <c r="J39" s="204" t="s">
        <v>168</v>
      </c>
      <c r="K39" s="204" t="s">
        <v>169</v>
      </c>
      <c r="L39" s="204" t="s">
        <v>170</v>
      </c>
      <c r="M39" s="204" t="s">
        <v>162</v>
      </c>
      <c r="N39" s="204" t="s">
        <v>163</v>
      </c>
      <c r="O39" s="204" t="s">
        <v>177</v>
      </c>
      <c r="P39" s="204" t="s">
        <v>164</v>
      </c>
      <c r="Q39" s="204" t="s">
        <v>165</v>
      </c>
      <c r="R39" s="204" t="s">
        <v>178</v>
      </c>
      <c r="S39" s="259">
        <f>COUNTA(E40:R40)</f>
        <v>0</v>
      </c>
      <c r="T39" s="259">
        <f>IF(SUM(AD39:AG40)&gt;=AH39,1,0)</f>
        <v>0</v>
      </c>
      <c r="U39" s="272"/>
      <c r="V39" s="272"/>
      <c r="W39" s="66"/>
      <c r="X39" s="2"/>
      <c r="Y39" s="3"/>
      <c r="Z39" s="3"/>
      <c r="AA39" s="199"/>
      <c r="AB39" s="66"/>
      <c r="AC39" s="66"/>
      <c r="AD39" s="265">
        <f>IF(COUNTA(E40:I40)&gt;=2,1,0)</f>
        <v>0</v>
      </c>
      <c r="AE39" s="265">
        <f>IF(COUNTA(J40:L40)&gt;=1,1,0)</f>
        <v>0</v>
      </c>
      <c r="AF39" s="265">
        <f>IF(COUNTA(M40:O40)&gt;=1,1,0)</f>
        <v>0</v>
      </c>
      <c r="AG39" s="265">
        <f>IF(COUNTA(P40:R40)&gt;=1,1,0)</f>
        <v>0</v>
      </c>
      <c r="AH39" s="265">
        <v>4</v>
      </c>
    </row>
    <row r="40" spans="1:34" ht="13.5" thickBot="1">
      <c r="A40" s="276"/>
      <c r="B40" s="288"/>
      <c r="C40" s="276"/>
      <c r="D40" s="276"/>
      <c r="E40" s="208"/>
      <c r="F40" s="208"/>
      <c r="G40" s="208"/>
      <c r="H40" s="208"/>
      <c r="I40" s="208"/>
      <c r="J40" s="208"/>
      <c r="K40" s="208"/>
      <c r="L40" s="208"/>
      <c r="M40" s="208"/>
      <c r="N40" s="208"/>
      <c r="O40" s="208"/>
      <c r="P40" s="208"/>
      <c r="Q40" s="208"/>
      <c r="R40" s="208"/>
      <c r="S40" s="276"/>
      <c r="T40" s="276"/>
      <c r="U40" s="273"/>
      <c r="V40" s="273"/>
      <c r="W40" s="66"/>
      <c r="X40" s="2"/>
      <c r="Y40" s="3"/>
      <c r="Z40" s="3"/>
      <c r="AA40" s="199"/>
      <c r="AB40" s="66"/>
      <c r="AC40" s="66"/>
      <c r="AD40" s="263"/>
      <c r="AE40" s="263"/>
      <c r="AF40" s="263"/>
      <c r="AG40" s="263"/>
      <c r="AH40" s="263"/>
    </row>
    <row r="41" spans="1:34" ht="13.5" thickBot="1">
      <c r="A41" s="259">
        <f>A39+1</f>
        <v>4</v>
      </c>
      <c r="B41" s="287" t="str">
        <f>DenStatus!C27</f>
        <v>Collections &amp; Hobbies</v>
      </c>
      <c r="C41" s="260">
        <v>4</v>
      </c>
      <c r="D41" s="260">
        <v>6</v>
      </c>
      <c r="E41" s="204">
        <v>1</v>
      </c>
      <c r="F41" s="204">
        <v>2</v>
      </c>
      <c r="G41" s="204" t="s">
        <v>162</v>
      </c>
      <c r="H41" s="204" t="s">
        <v>163</v>
      </c>
      <c r="I41" s="204" t="s">
        <v>164</v>
      </c>
      <c r="J41" s="204" t="s">
        <v>165</v>
      </c>
      <c r="K41" s="205"/>
      <c r="L41" s="206"/>
      <c r="M41" s="206"/>
      <c r="N41" s="206"/>
      <c r="O41" s="206"/>
      <c r="P41" s="206"/>
      <c r="Q41" s="206"/>
      <c r="R41" s="207"/>
      <c r="S41" s="259">
        <f>COUNTA(E42:R42)</f>
        <v>0</v>
      </c>
      <c r="T41" s="259">
        <f>IF(SUM(AD41:AG42)&gt;=AH41,1,0)</f>
        <v>0</v>
      </c>
      <c r="U41" s="272"/>
      <c r="V41" s="272"/>
      <c r="W41" s="66"/>
      <c r="X41" s="2"/>
      <c r="Y41" s="3"/>
      <c r="Z41" s="3"/>
      <c r="AA41" s="199"/>
      <c r="AB41" s="66"/>
      <c r="AC41" s="66"/>
      <c r="AD41" s="265">
        <f>IF(COUNTA(E42:F42)&gt;=2,1,0)</f>
        <v>0</v>
      </c>
      <c r="AE41" s="262">
        <f>IF(COUNTA(G42:H42)&gt;=1,1,0)</f>
        <v>0</v>
      </c>
      <c r="AF41" s="262">
        <f>IF(COUNTA(I42:J42)&gt;=1,1,0)</f>
        <v>0</v>
      </c>
      <c r="AG41" s="262"/>
      <c r="AH41" s="265">
        <v>3</v>
      </c>
    </row>
    <row r="42" spans="1:34" ht="13.5" thickBot="1">
      <c r="A42" s="276"/>
      <c r="B42" s="288"/>
      <c r="C42" s="276"/>
      <c r="D42" s="276"/>
      <c r="E42" s="208"/>
      <c r="F42" s="208"/>
      <c r="G42" s="208"/>
      <c r="H42" s="208"/>
      <c r="I42" s="208"/>
      <c r="J42" s="208"/>
      <c r="K42" s="209"/>
      <c r="L42" s="210"/>
      <c r="M42" s="210"/>
      <c r="N42" s="210"/>
      <c r="O42" s="210"/>
      <c r="P42" s="210"/>
      <c r="Q42" s="210"/>
      <c r="R42" s="211"/>
      <c r="S42" s="276"/>
      <c r="T42" s="276"/>
      <c r="U42" s="273"/>
      <c r="V42" s="273"/>
      <c r="W42" s="66"/>
      <c r="X42" s="2"/>
      <c r="Y42" s="3"/>
      <c r="Z42" s="3"/>
      <c r="AA42" s="199"/>
      <c r="AB42" s="66"/>
      <c r="AC42" s="66"/>
      <c r="AD42" s="263"/>
      <c r="AE42" s="263"/>
      <c r="AF42" s="263"/>
      <c r="AG42" s="263"/>
      <c r="AH42" s="263"/>
    </row>
    <row r="43" spans="1:34" ht="13.5" thickBot="1">
      <c r="A43" s="259">
        <f>A41+1</f>
        <v>5</v>
      </c>
      <c r="B43" s="287" t="str">
        <f>DenStatus!C28</f>
        <v>Cubs Who Care</v>
      </c>
      <c r="C43" s="286" t="s">
        <v>210</v>
      </c>
      <c r="D43" s="260">
        <v>13</v>
      </c>
      <c r="E43" s="203">
        <v>1</v>
      </c>
      <c r="F43" s="204">
        <v>2</v>
      </c>
      <c r="G43" s="204">
        <v>3</v>
      </c>
      <c r="H43" s="204" t="s">
        <v>164</v>
      </c>
      <c r="I43" s="204" t="s">
        <v>165</v>
      </c>
      <c r="J43" s="204" t="s">
        <v>178</v>
      </c>
      <c r="K43" s="204" t="s">
        <v>207</v>
      </c>
      <c r="L43" s="204" t="s">
        <v>208</v>
      </c>
      <c r="M43" s="204" t="s">
        <v>209</v>
      </c>
      <c r="N43" s="204">
        <v>5</v>
      </c>
      <c r="O43" s="204">
        <v>6</v>
      </c>
      <c r="P43" s="204">
        <v>7</v>
      </c>
      <c r="Q43" s="204">
        <v>8</v>
      </c>
      <c r="R43" s="207"/>
      <c r="S43" s="259">
        <f>COUNTA(E44:R44)</f>
        <v>0</v>
      </c>
      <c r="T43" s="259">
        <f>IF(SUM(AD43:AG44)&gt;=AH43,1,0)</f>
        <v>0</v>
      </c>
      <c r="U43" s="272"/>
      <c r="V43" s="272"/>
      <c r="W43" s="66"/>
      <c r="X43" s="2"/>
      <c r="Y43" s="3"/>
      <c r="Z43" s="3"/>
      <c r="AA43" s="199"/>
      <c r="AB43" s="66"/>
      <c r="AC43" s="66"/>
      <c r="AD43" s="265">
        <f>COUNTA(E44:G44)</f>
        <v>0</v>
      </c>
      <c r="AE43" s="265">
        <f>IF(COUNTA(H44:M44)&gt;=3,1,0)</f>
        <v>0</v>
      </c>
      <c r="AF43" s="262">
        <f>COUNTA(N44:Q44)</f>
        <v>0</v>
      </c>
      <c r="AG43" s="262"/>
      <c r="AH43" s="265">
        <v>4</v>
      </c>
    </row>
    <row r="44" spans="1:34" ht="13.5" thickBot="1">
      <c r="A44" s="276"/>
      <c r="B44" s="288"/>
      <c r="C44" s="276"/>
      <c r="D44" s="276"/>
      <c r="E44" s="208"/>
      <c r="F44" s="208"/>
      <c r="G44" s="208"/>
      <c r="H44" s="208"/>
      <c r="I44" s="208"/>
      <c r="J44" s="208"/>
      <c r="K44" s="208"/>
      <c r="L44" s="208"/>
      <c r="M44" s="208"/>
      <c r="N44" s="208"/>
      <c r="O44" s="208"/>
      <c r="P44" s="208"/>
      <c r="Q44" s="208"/>
      <c r="R44" s="211"/>
      <c r="S44" s="276"/>
      <c r="T44" s="276"/>
      <c r="U44" s="273"/>
      <c r="V44" s="273"/>
      <c r="W44" s="66"/>
      <c r="X44" s="2"/>
      <c r="Y44" s="3"/>
      <c r="Z44" s="3"/>
      <c r="AA44" s="199"/>
      <c r="AB44" s="66"/>
      <c r="AC44" s="66"/>
      <c r="AD44" s="263"/>
      <c r="AE44" s="263"/>
      <c r="AF44" s="263"/>
      <c r="AG44" s="263"/>
      <c r="AH44" s="263"/>
    </row>
    <row r="45" spans="1:34" ht="13.5" thickBot="1">
      <c r="A45" s="259">
        <f>A43+1</f>
        <v>6</v>
      </c>
      <c r="B45" s="287" t="str">
        <f>DenStatus!C29</f>
        <v>Digging in the Past</v>
      </c>
      <c r="C45" s="260">
        <v>4</v>
      </c>
      <c r="D45" s="260">
        <v>5</v>
      </c>
      <c r="E45" s="204">
        <v>1</v>
      </c>
      <c r="F45" s="204">
        <v>2</v>
      </c>
      <c r="G45" s="204" t="s">
        <v>162</v>
      </c>
      <c r="H45" s="204" t="s">
        <v>163</v>
      </c>
      <c r="I45" s="204">
        <v>4</v>
      </c>
      <c r="J45" s="205"/>
      <c r="K45" s="206"/>
      <c r="L45" s="206"/>
      <c r="M45" s="206"/>
      <c r="N45" s="206"/>
      <c r="O45" s="206"/>
      <c r="P45" s="206"/>
      <c r="Q45" s="206"/>
      <c r="R45" s="207"/>
      <c r="S45" s="259">
        <f>COUNTA(E46:R46)</f>
        <v>0</v>
      </c>
      <c r="T45" s="259">
        <f>IF(SUM(AD45:AG46)&gt;=AH45,1,0)</f>
        <v>0</v>
      </c>
      <c r="U45" s="274"/>
      <c r="V45" s="274"/>
      <c r="W45" s="66"/>
      <c r="X45" s="2"/>
      <c r="Y45" s="3"/>
      <c r="Z45" s="3"/>
      <c r="AA45" s="199"/>
      <c r="AB45" s="66"/>
      <c r="AC45" s="66"/>
      <c r="AD45" s="265">
        <f>IF(COUNTA(E46:F46)&gt;=2,1,0)</f>
        <v>0</v>
      </c>
      <c r="AE45" s="262">
        <f>IF(COUNTA(G46:H46)&gt;=1,1,0)</f>
        <v>0</v>
      </c>
      <c r="AF45" s="266">
        <f>IF(COUNTA(I46)&gt;=1,1,0)</f>
        <v>0</v>
      </c>
      <c r="AG45" s="262"/>
      <c r="AH45" s="265">
        <v>3</v>
      </c>
    </row>
    <row r="46" spans="1:34" ht="13.5" thickBot="1">
      <c r="A46" s="276"/>
      <c r="B46" s="288"/>
      <c r="C46" s="276"/>
      <c r="D46" s="276"/>
      <c r="E46" s="208"/>
      <c r="F46" s="208"/>
      <c r="G46" s="208"/>
      <c r="H46" s="208"/>
      <c r="I46" s="208"/>
      <c r="J46" s="209"/>
      <c r="K46" s="210"/>
      <c r="L46" s="210"/>
      <c r="M46" s="210"/>
      <c r="N46" s="210"/>
      <c r="O46" s="210"/>
      <c r="P46" s="210"/>
      <c r="Q46" s="210"/>
      <c r="R46" s="211"/>
      <c r="S46" s="276"/>
      <c r="T46" s="276"/>
      <c r="U46" s="273"/>
      <c r="V46" s="273"/>
      <c r="W46" s="66"/>
      <c r="X46" s="2"/>
      <c r="Y46" s="3"/>
      <c r="Z46" s="3"/>
      <c r="AA46" s="199"/>
      <c r="AB46" s="66"/>
      <c r="AC46" s="66"/>
      <c r="AD46" s="263"/>
      <c r="AE46" s="263"/>
      <c r="AF46" s="263"/>
      <c r="AG46" s="263"/>
      <c r="AH46" s="263"/>
    </row>
    <row r="47" spans="1:34" ht="13.5" thickBot="1">
      <c r="A47" s="259">
        <f>A45+1</f>
        <v>7</v>
      </c>
      <c r="B47" s="287" t="str">
        <f>DenStatus!C30</f>
        <v>Finding Your Way</v>
      </c>
      <c r="C47" s="260">
        <v>6</v>
      </c>
      <c r="D47" s="260">
        <v>6</v>
      </c>
      <c r="E47" s="204" t="s">
        <v>166</v>
      </c>
      <c r="F47" s="204" t="s">
        <v>167</v>
      </c>
      <c r="G47" s="204" t="s">
        <v>168</v>
      </c>
      <c r="H47" s="204" t="s">
        <v>169</v>
      </c>
      <c r="I47" s="204">
        <v>3</v>
      </c>
      <c r="J47" s="203">
        <v>4</v>
      </c>
      <c r="K47" s="205"/>
      <c r="L47" s="206"/>
      <c r="M47" s="206"/>
      <c r="N47" s="206"/>
      <c r="O47" s="206"/>
      <c r="P47" s="206"/>
      <c r="Q47" s="206"/>
      <c r="R47" s="207"/>
      <c r="S47" s="259">
        <f>COUNTA(E48:R48)</f>
        <v>0</v>
      </c>
      <c r="T47" s="259">
        <f>IF(SUM(AD47:AG48)&gt;=AH47,1,0)</f>
        <v>0</v>
      </c>
      <c r="U47" s="272"/>
      <c r="V47" s="272"/>
      <c r="W47" s="66"/>
      <c r="X47" s="2"/>
      <c r="Y47" s="3"/>
      <c r="Z47" s="3"/>
      <c r="AA47" s="199"/>
      <c r="AB47" s="66"/>
      <c r="AC47" s="66"/>
      <c r="AD47" s="265">
        <f>IF(COUNTA(E48:J48)&gt;=6,1,0)</f>
        <v>0</v>
      </c>
      <c r="AE47" s="262"/>
      <c r="AF47" s="262"/>
      <c r="AG47" s="262"/>
      <c r="AH47" s="265">
        <v>1</v>
      </c>
    </row>
    <row r="48" spans="1:34" ht="13.5" thickBot="1">
      <c r="A48" s="276"/>
      <c r="B48" s="288"/>
      <c r="C48" s="276"/>
      <c r="D48" s="276"/>
      <c r="E48" s="208"/>
      <c r="F48" s="208"/>
      <c r="G48" s="208"/>
      <c r="H48" s="208"/>
      <c r="I48" s="208"/>
      <c r="J48" s="208"/>
      <c r="K48" s="209"/>
      <c r="L48" s="210"/>
      <c r="M48" s="210"/>
      <c r="N48" s="210"/>
      <c r="O48" s="210"/>
      <c r="P48" s="210"/>
      <c r="Q48" s="210"/>
      <c r="R48" s="211"/>
      <c r="S48" s="276"/>
      <c r="T48" s="276"/>
      <c r="U48" s="273"/>
      <c r="V48" s="273"/>
      <c r="W48" s="66"/>
      <c r="X48" s="2"/>
      <c r="Y48" s="3"/>
      <c r="Z48" s="3"/>
      <c r="AA48" s="199"/>
      <c r="AB48" s="66"/>
      <c r="AC48" s="66"/>
      <c r="AD48" s="263"/>
      <c r="AE48" s="263"/>
      <c r="AF48" s="263"/>
      <c r="AG48" s="263"/>
      <c r="AH48" s="263"/>
    </row>
    <row r="49" spans="1:34" ht="13.5" thickBot="1">
      <c r="A49" s="259">
        <f>A47+1</f>
        <v>8</v>
      </c>
      <c r="B49" s="287" t="str">
        <f>DenStatus!C31</f>
        <v>Germs Alive!</v>
      </c>
      <c r="C49" s="260">
        <v>5</v>
      </c>
      <c r="D49" s="260">
        <v>6</v>
      </c>
      <c r="E49" s="203">
        <v>1</v>
      </c>
      <c r="F49" s="203">
        <v>2</v>
      </c>
      <c r="G49" s="203">
        <v>3</v>
      </c>
      <c r="H49" s="203">
        <v>4</v>
      </c>
      <c r="I49" s="203">
        <v>5</v>
      </c>
      <c r="J49" s="203">
        <v>6</v>
      </c>
      <c r="K49" s="205"/>
      <c r="L49" s="206"/>
      <c r="M49" s="206"/>
      <c r="N49" s="206"/>
      <c r="O49" s="206"/>
      <c r="P49" s="206"/>
      <c r="Q49" s="206"/>
      <c r="R49" s="207"/>
      <c r="S49" s="259">
        <f>COUNTA(E50:R50)</f>
        <v>0</v>
      </c>
      <c r="T49" s="259">
        <f>IF(SUM(AD49:AG50)&gt;=AH49,1,0)</f>
        <v>0</v>
      </c>
      <c r="U49" s="272"/>
      <c r="V49" s="272"/>
      <c r="W49" s="66"/>
      <c r="X49" s="2"/>
      <c r="Y49" s="3"/>
      <c r="Z49" s="3"/>
      <c r="AA49" s="199"/>
      <c r="AB49" s="66"/>
      <c r="AC49" s="66"/>
      <c r="AD49" s="265">
        <f>IF(COUNTA(E50:J50)&gt;=5,1,0)</f>
        <v>0</v>
      </c>
      <c r="AE49" s="262"/>
      <c r="AF49" s="262"/>
      <c r="AG49" s="262"/>
      <c r="AH49" s="265">
        <v>1</v>
      </c>
    </row>
    <row r="50" spans="1:34" ht="13.5" thickBot="1">
      <c r="A50" s="276"/>
      <c r="B50" s="288"/>
      <c r="C50" s="276"/>
      <c r="D50" s="276"/>
      <c r="E50" s="208"/>
      <c r="F50" s="208"/>
      <c r="G50" s="208"/>
      <c r="H50" s="208"/>
      <c r="I50" s="208"/>
      <c r="J50" s="208"/>
      <c r="K50" s="209"/>
      <c r="L50" s="210"/>
      <c r="M50" s="210"/>
      <c r="N50" s="210"/>
      <c r="O50" s="210"/>
      <c r="P50" s="210"/>
      <c r="Q50" s="210"/>
      <c r="R50" s="211"/>
      <c r="S50" s="276"/>
      <c r="T50" s="276"/>
      <c r="U50" s="273"/>
      <c r="V50" s="273"/>
      <c r="W50" s="66"/>
      <c r="X50" s="2"/>
      <c r="Y50" s="3"/>
      <c r="Z50" s="3"/>
      <c r="AA50" s="199"/>
      <c r="AB50" s="66"/>
      <c r="AC50" s="66"/>
      <c r="AD50" s="263"/>
      <c r="AE50" s="263"/>
      <c r="AF50" s="263"/>
      <c r="AG50" s="263"/>
      <c r="AH50" s="263"/>
    </row>
    <row r="51" spans="1:34" ht="13.5" thickBot="1">
      <c r="A51" s="259">
        <f>A49+1</f>
        <v>9</v>
      </c>
      <c r="B51" s="287" t="str">
        <f>DenStatus!C32</f>
        <v>Grow Something</v>
      </c>
      <c r="C51" s="260">
        <v>4</v>
      </c>
      <c r="D51" s="260">
        <v>6</v>
      </c>
      <c r="E51" s="203">
        <v>1</v>
      </c>
      <c r="F51" s="203">
        <v>2</v>
      </c>
      <c r="G51" s="203">
        <v>3</v>
      </c>
      <c r="H51" s="204" t="s">
        <v>164</v>
      </c>
      <c r="I51" s="204" t="s">
        <v>165</v>
      </c>
      <c r="J51" s="204" t="s">
        <v>178</v>
      </c>
      <c r="K51" s="205"/>
      <c r="L51" s="206"/>
      <c r="M51" s="206"/>
      <c r="N51" s="206"/>
      <c r="O51" s="206"/>
      <c r="P51" s="206"/>
      <c r="Q51" s="206"/>
      <c r="R51" s="207"/>
      <c r="S51" s="259">
        <f>COUNTA(E52:R52)</f>
        <v>0</v>
      </c>
      <c r="T51" s="259">
        <f>IF(SUM(AD51:AG52)&gt;=AH51,1,0)</f>
        <v>0</v>
      </c>
      <c r="U51" s="272"/>
      <c r="V51" s="272"/>
      <c r="W51" s="66"/>
      <c r="X51" s="2"/>
      <c r="Y51" s="3"/>
      <c r="Z51" s="3"/>
      <c r="AA51" s="199"/>
      <c r="AB51" s="66"/>
      <c r="AC51" s="66"/>
      <c r="AD51" s="265">
        <f>IF(COUNTA(E52:G52)&gt;=3,1,0)</f>
        <v>0</v>
      </c>
      <c r="AE51" s="275">
        <f>IF(COUNTA(H52:J52)&gt;=1,1,0)</f>
        <v>0</v>
      </c>
      <c r="AF51" s="262"/>
      <c r="AG51" s="262"/>
      <c r="AH51" s="265">
        <v>2</v>
      </c>
    </row>
    <row r="52" spans="1:34" ht="13.5" thickBot="1">
      <c r="A52" s="276"/>
      <c r="B52" s="288"/>
      <c r="C52" s="276"/>
      <c r="D52" s="276"/>
      <c r="E52" s="208"/>
      <c r="F52" s="208"/>
      <c r="G52" s="208"/>
      <c r="H52" s="208"/>
      <c r="I52" s="208"/>
      <c r="J52" s="208"/>
      <c r="K52" s="209"/>
      <c r="L52" s="210"/>
      <c r="M52" s="210"/>
      <c r="N52" s="210"/>
      <c r="O52" s="210"/>
      <c r="P52" s="210"/>
      <c r="Q52" s="210"/>
      <c r="R52" s="211"/>
      <c r="S52" s="276"/>
      <c r="T52" s="276"/>
      <c r="U52" s="273"/>
      <c r="V52" s="273"/>
      <c r="W52" s="66"/>
      <c r="X52" s="2"/>
      <c r="Y52" s="3"/>
      <c r="Z52" s="3"/>
      <c r="AA52" s="199"/>
      <c r="AB52" s="66"/>
      <c r="AC52" s="66"/>
      <c r="AD52" s="263"/>
      <c r="AE52" s="263"/>
      <c r="AF52" s="263"/>
      <c r="AG52" s="263"/>
      <c r="AH52" s="263"/>
    </row>
    <row r="53" spans="1:34" ht="13.5" thickBot="1">
      <c r="A53" s="259">
        <f>A51+1</f>
        <v>10</v>
      </c>
      <c r="B53" s="287" t="str">
        <f>DenStatus!C33</f>
        <v>Hometown Heroes</v>
      </c>
      <c r="C53" s="260">
        <v>4</v>
      </c>
      <c r="D53" s="260">
        <v>6</v>
      </c>
      <c r="E53" s="203">
        <v>1</v>
      </c>
      <c r="F53" s="203">
        <v>2</v>
      </c>
      <c r="G53" s="203">
        <v>3</v>
      </c>
      <c r="H53" s="204" t="s">
        <v>164</v>
      </c>
      <c r="I53" s="204" t="s">
        <v>165</v>
      </c>
      <c r="J53" s="204" t="s">
        <v>178</v>
      </c>
      <c r="K53" s="205"/>
      <c r="L53" s="206"/>
      <c r="M53" s="206"/>
      <c r="N53" s="206"/>
      <c r="O53" s="206"/>
      <c r="P53" s="206"/>
      <c r="Q53" s="206"/>
      <c r="R53" s="207"/>
      <c r="S53" s="259">
        <f>COUNTA(E54:R54)</f>
        <v>0</v>
      </c>
      <c r="T53" s="259">
        <f>IF(SUM(AD53:AG54)&gt;=AH53,1,0)</f>
        <v>0</v>
      </c>
      <c r="U53" s="272"/>
      <c r="V53" s="272"/>
      <c r="W53" s="66"/>
      <c r="X53" s="2"/>
      <c r="Y53" s="3"/>
      <c r="Z53" s="3"/>
      <c r="AA53" s="199"/>
      <c r="AB53" s="66"/>
      <c r="AC53" s="66"/>
      <c r="AD53" s="265">
        <f>IF(COUNTA(E54:G54)&gt;=3,1,0)</f>
        <v>0</v>
      </c>
      <c r="AE53" s="266">
        <f>IF(COUNTA(H54:J54)&gt;=1,1,0)</f>
        <v>0</v>
      </c>
      <c r="AF53" s="262"/>
      <c r="AG53" s="262"/>
      <c r="AH53" s="265">
        <v>2</v>
      </c>
    </row>
    <row r="54" spans="1:34" ht="13.5" thickBot="1">
      <c r="A54" s="276"/>
      <c r="B54" s="288"/>
      <c r="C54" s="276"/>
      <c r="D54" s="276"/>
      <c r="E54" s="208"/>
      <c r="F54" s="208"/>
      <c r="G54" s="208"/>
      <c r="H54" s="208"/>
      <c r="I54" s="208"/>
      <c r="J54" s="208"/>
      <c r="K54" s="209"/>
      <c r="L54" s="210"/>
      <c r="M54" s="210"/>
      <c r="N54" s="210"/>
      <c r="O54" s="210"/>
      <c r="P54" s="210"/>
      <c r="Q54" s="210"/>
      <c r="R54" s="211"/>
      <c r="S54" s="276"/>
      <c r="T54" s="276"/>
      <c r="U54" s="273"/>
      <c r="V54" s="273"/>
      <c r="W54" s="66"/>
      <c r="X54" s="2"/>
      <c r="Y54" s="3"/>
      <c r="Z54" s="3"/>
      <c r="AA54" s="199"/>
      <c r="AB54" s="66"/>
      <c r="AC54" s="66"/>
      <c r="AD54" s="263"/>
      <c r="AE54" s="263"/>
      <c r="AF54" s="263"/>
      <c r="AG54" s="263"/>
      <c r="AH54" s="263"/>
    </row>
    <row r="55" spans="1:34" ht="13.5" thickBot="1">
      <c r="A55" s="259">
        <v>11</v>
      </c>
      <c r="B55" s="287" t="str">
        <f>DenStatus!C34</f>
        <v>Motor Away</v>
      </c>
      <c r="C55" s="260">
        <v>4</v>
      </c>
      <c r="D55" s="260">
        <v>4</v>
      </c>
      <c r="E55" s="204" t="s">
        <v>166</v>
      </c>
      <c r="F55" s="204" t="s">
        <v>167</v>
      </c>
      <c r="G55" s="203">
        <v>2</v>
      </c>
      <c r="H55" s="203">
        <v>3</v>
      </c>
      <c r="I55" s="205"/>
      <c r="J55" s="206"/>
      <c r="K55" s="206"/>
      <c r="L55" s="206"/>
      <c r="M55" s="206"/>
      <c r="N55" s="206"/>
      <c r="O55" s="206"/>
      <c r="P55" s="206"/>
      <c r="Q55" s="206"/>
      <c r="R55" s="207"/>
      <c r="S55" s="259">
        <f>COUNTA(E56:R56)</f>
        <v>0</v>
      </c>
      <c r="T55" s="259">
        <f>IF(SUM(AD55:AG56)&gt;=AH55,1,0)</f>
        <v>0</v>
      </c>
      <c r="U55" s="272"/>
      <c r="V55" s="272"/>
      <c r="W55" s="66"/>
      <c r="X55" s="2"/>
      <c r="Y55" s="3"/>
      <c r="Z55" s="3"/>
      <c r="AA55" s="199"/>
      <c r="AB55" s="66"/>
      <c r="AC55" s="66"/>
      <c r="AD55" s="265">
        <f>IF(COUNTA(E56:H56)&gt;=4,1,0)</f>
        <v>0</v>
      </c>
      <c r="AE55" s="262"/>
      <c r="AF55" s="262"/>
      <c r="AG55" s="262"/>
      <c r="AH55" s="265">
        <v>1</v>
      </c>
    </row>
    <row r="56" spans="1:34" ht="13.5" thickBot="1">
      <c r="A56" s="276"/>
      <c r="B56" s="288"/>
      <c r="C56" s="276"/>
      <c r="D56" s="276"/>
      <c r="E56" s="208"/>
      <c r="F56" s="208"/>
      <c r="G56" s="208"/>
      <c r="H56" s="208"/>
      <c r="I56" s="209"/>
      <c r="J56" s="210"/>
      <c r="K56" s="210"/>
      <c r="L56" s="210"/>
      <c r="M56" s="210"/>
      <c r="N56" s="210"/>
      <c r="O56" s="210"/>
      <c r="P56" s="210"/>
      <c r="Q56" s="210"/>
      <c r="R56" s="211"/>
      <c r="S56" s="276"/>
      <c r="T56" s="276"/>
      <c r="U56" s="273"/>
      <c r="V56" s="273"/>
      <c r="W56" s="66"/>
      <c r="X56" s="2"/>
      <c r="Y56" s="3"/>
      <c r="Z56" s="3"/>
      <c r="AA56" s="199"/>
      <c r="AB56" s="66"/>
      <c r="AC56" s="66"/>
      <c r="AD56" s="263"/>
      <c r="AE56" s="263"/>
      <c r="AF56" s="263"/>
      <c r="AG56" s="263"/>
      <c r="AH56" s="263"/>
    </row>
    <row r="57" spans="1:34" ht="13.5" thickBot="1">
      <c r="A57" s="259">
        <v>12</v>
      </c>
      <c r="B57" s="287" t="str">
        <f>DenStatus!C35</f>
        <v>Paws of Skill</v>
      </c>
      <c r="C57" s="260">
        <v>4</v>
      </c>
      <c r="D57" s="260">
        <v>7</v>
      </c>
      <c r="E57" s="203">
        <v>1</v>
      </c>
      <c r="F57" s="203">
        <v>2</v>
      </c>
      <c r="G57" s="203">
        <v>3</v>
      </c>
      <c r="H57" s="203">
        <v>4</v>
      </c>
      <c r="I57" s="203">
        <v>5</v>
      </c>
      <c r="J57" s="203">
        <v>6</v>
      </c>
      <c r="K57" s="203">
        <v>7</v>
      </c>
      <c r="L57" s="205"/>
      <c r="M57" s="206"/>
      <c r="N57" s="206"/>
      <c r="O57" s="206"/>
      <c r="P57" s="206"/>
      <c r="Q57" s="206"/>
      <c r="R57" s="207"/>
      <c r="S57" s="259">
        <f>COUNTA(E58:R58)</f>
        <v>0</v>
      </c>
      <c r="T57" s="259">
        <f>IF(SUM(AD57:AG58)&gt;=AH57,1,0)</f>
        <v>0</v>
      </c>
      <c r="U57" s="272"/>
      <c r="V57" s="272"/>
      <c r="W57" s="66"/>
      <c r="X57" s="2"/>
      <c r="Y57" s="3"/>
      <c r="Z57" s="3"/>
      <c r="AA57" s="199"/>
      <c r="AB57" s="66"/>
      <c r="AC57" s="66"/>
      <c r="AD57" s="265">
        <f>IF(COUNTA(E58:H58)&gt;=4,1,0)</f>
        <v>0</v>
      </c>
      <c r="AE57" s="262"/>
      <c r="AF57" s="262"/>
      <c r="AG57" s="262"/>
      <c r="AH57" s="265">
        <v>1</v>
      </c>
    </row>
    <row r="58" spans="1:34" ht="13.5" thickBot="1">
      <c r="A58" s="276"/>
      <c r="B58" s="288"/>
      <c r="C58" s="276"/>
      <c r="D58" s="276"/>
      <c r="E58" s="208"/>
      <c r="F58" s="208"/>
      <c r="G58" s="208"/>
      <c r="H58" s="208"/>
      <c r="I58" s="208"/>
      <c r="J58" s="208"/>
      <c r="K58" s="208"/>
      <c r="L58" s="209"/>
      <c r="M58" s="210"/>
      <c r="N58" s="210"/>
      <c r="O58" s="210"/>
      <c r="P58" s="210"/>
      <c r="Q58" s="210"/>
      <c r="R58" s="211"/>
      <c r="S58" s="276"/>
      <c r="T58" s="276"/>
      <c r="U58" s="273"/>
      <c r="V58" s="273"/>
      <c r="W58" s="66"/>
      <c r="X58" s="2"/>
      <c r="Y58" s="3"/>
      <c r="Z58" s="3"/>
      <c r="AA58" s="199"/>
      <c r="AB58" s="66"/>
      <c r="AC58" s="66"/>
      <c r="AD58" s="263"/>
      <c r="AE58" s="263"/>
      <c r="AF58" s="263"/>
      <c r="AG58" s="263"/>
      <c r="AH58" s="263"/>
    </row>
    <row r="59" spans="1:34" ht="13.5" thickBot="1">
      <c r="A59" s="268">
        <v>13</v>
      </c>
      <c r="B59" s="283" t="str">
        <f>DenStatus!C36</f>
        <v>Spirit of the Water</v>
      </c>
      <c r="C59" s="281">
        <v>5</v>
      </c>
      <c r="D59" s="281">
        <v>5</v>
      </c>
      <c r="E59" s="197">
        <v>1</v>
      </c>
      <c r="F59" s="197">
        <v>2</v>
      </c>
      <c r="G59" s="197">
        <v>3</v>
      </c>
      <c r="H59" s="197">
        <v>4</v>
      </c>
      <c r="I59" s="197">
        <v>5</v>
      </c>
      <c r="J59" s="205"/>
      <c r="K59" s="78"/>
      <c r="L59" s="78"/>
      <c r="M59" s="78"/>
      <c r="N59" s="78"/>
      <c r="O59" s="78"/>
      <c r="P59" s="78"/>
      <c r="Q59" s="78"/>
      <c r="R59" s="202"/>
      <c r="S59" s="268">
        <f>COUNTA(E60:R60)</f>
        <v>0</v>
      </c>
      <c r="T59" s="268">
        <f>IF(SUM(AD59:AG60)&gt;=AH59,1,0)</f>
        <v>0</v>
      </c>
      <c r="U59" s="270"/>
      <c r="V59" s="270"/>
      <c r="W59" s="66"/>
      <c r="X59" s="2"/>
      <c r="Y59" s="3"/>
      <c r="Z59" s="3"/>
      <c r="AA59" s="199"/>
      <c r="AB59" s="66"/>
      <c r="AC59" s="66"/>
      <c r="AD59" s="265">
        <f>IF(COUNTA(E60:I60)&gt;=5,1,0)</f>
        <v>0</v>
      </c>
      <c r="AE59" s="262"/>
      <c r="AF59" s="262"/>
      <c r="AG59" s="262"/>
      <c r="AH59" s="265">
        <v>1</v>
      </c>
    </row>
    <row r="60" spans="1:34" ht="13.5" thickBot="1">
      <c r="A60" s="282"/>
      <c r="B60" s="284"/>
      <c r="C60" s="282"/>
      <c r="D60" s="269"/>
      <c r="E60" s="8"/>
      <c r="F60" s="8"/>
      <c r="G60" s="8"/>
      <c r="H60" s="8"/>
      <c r="I60" s="8"/>
      <c r="J60" s="183"/>
      <c r="K60" s="184"/>
      <c r="L60" s="184"/>
      <c r="M60" s="184"/>
      <c r="N60" s="184"/>
      <c r="O60" s="184"/>
      <c r="P60" s="184"/>
      <c r="Q60" s="184"/>
      <c r="R60" s="198"/>
      <c r="S60" s="269"/>
      <c r="T60" s="269"/>
      <c r="U60" s="271"/>
      <c r="V60" s="271"/>
      <c r="W60" s="66"/>
      <c r="X60" s="2"/>
      <c r="Y60" s="3"/>
      <c r="Z60" s="3"/>
      <c r="AA60" s="199"/>
      <c r="AB60" s="66"/>
      <c r="AC60" s="66"/>
      <c r="AD60" s="263"/>
      <c r="AE60" s="263"/>
      <c r="AF60" s="263"/>
      <c r="AG60" s="263"/>
      <c r="AH60" s="263"/>
    </row>
    <row r="61" spans="1:34" ht="13.5" thickTop="1">
      <c r="A61" s="66"/>
      <c r="B61" s="72" t="s">
        <v>91</v>
      </c>
      <c r="C61" s="73">
        <f>IF(SUM(T35:T60)&gt;=1,"X",0)</f>
        <v>0</v>
      </c>
      <c r="D61" s="227" t="s">
        <v>212</v>
      </c>
      <c r="E61" s="76"/>
      <c r="F61" s="76"/>
      <c r="G61" s="76"/>
      <c r="H61" s="76"/>
      <c r="I61" s="76"/>
      <c r="J61" s="76"/>
      <c r="K61" s="76"/>
      <c r="L61" s="76"/>
      <c r="M61" s="76"/>
      <c r="N61" s="76"/>
      <c r="O61" s="76"/>
      <c r="P61" s="76"/>
      <c r="Q61" s="76"/>
      <c r="R61" s="66"/>
      <c r="S61" s="66"/>
      <c r="T61" s="66"/>
      <c r="U61" s="200"/>
      <c r="V61" s="66"/>
      <c r="W61" s="66"/>
      <c r="X61" s="6"/>
      <c r="Y61" s="3"/>
      <c r="Z61" s="3"/>
      <c r="AA61" s="199"/>
      <c r="AB61" s="66"/>
      <c r="AC61" s="66"/>
      <c r="AD61" s="66"/>
      <c r="AE61" s="66"/>
      <c r="AF61" s="66"/>
      <c r="AG61" s="66"/>
      <c r="AH61" s="66"/>
    </row>
    <row r="62" spans="1:34">
      <c r="A62" s="66"/>
      <c r="B62" s="77"/>
      <c r="C62" s="78"/>
      <c r="D62" s="76"/>
      <c r="E62" s="76"/>
      <c r="F62" s="76"/>
      <c r="G62" s="76"/>
      <c r="H62" s="76"/>
      <c r="I62" s="76"/>
      <c r="J62" s="76"/>
      <c r="K62" s="76"/>
      <c r="L62" s="76"/>
      <c r="M62" s="76"/>
      <c r="N62" s="76"/>
      <c r="O62" s="76"/>
      <c r="P62" s="76"/>
      <c r="Q62" s="76"/>
      <c r="R62" s="66"/>
      <c r="S62" s="66"/>
      <c r="T62" s="66"/>
      <c r="U62" s="66"/>
      <c r="V62" s="66"/>
      <c r="W62" s="66"/>
      <c r="X62" s="2"/>
      <c r="Y62" s="3"/>
      <c r="Z62" s="3"/>
      <c r="AA62" s="199"/>
      <c r="AB62" s="66"/>
      <c r="AC62" s="66"/>
      <c r="AD62" s="237" t="s">
        <v>100</v>
      </c>
      <c r="AE62" s="232"/>
      <c r="AF62" s="232"/>
      <c r="AG62" s="232"/>
      <c r="AH62" s="218"/>
    </row>
    <row r="63" spans="1:34">
      <c r="A63" s="67" t="s">
        <v>107</v>
      </c>
      <c r="B63" s="66"/>
      <c r="C63" s="66"/>
      <c r="D63" s="66"/>
      <c r="E63" s="66"/>
      <c r="F63" s="66"/>
      <c r="G63" s="66"/>
      <c r="H63" s="66"/>
      <c r="I63" s="66"/>
      <c r="J63" s="66"/>
      <c r="K63" s="66"/>
      <c r="L63" s="66"/>
      <c r="M63" s="66"/>
      <c r="N63" s="66"/>
      <c r="O63" s="66"/>
      <c r="P63" s="66"/>
      <c r="Q63" s="66"/>
      <c r="R63" s="66"/>
      <c r="S63" s="66"/>
      <c r="T63" s="66"/>
      <c r="U63" s="66"/>
      <c r="V63" s="66"/>
      <c r="W63" s="66"/>
      <c r="X63" s="2"/>
      <c r="Y63" s="3"/>
      <c r="Z63" s="3"/>
      <c r="AA63" s="199"/>
      <c r="AB63" s="66"/>
      <c r="AC63" s="66"/>
      <c r="AD63" s="233" t="s">
        <v>27</v>
      </c>
      <c r="AE63" s="234"/>
      <c r="AF63" s="234"/>
      <c r="AG63" s="234"/>
      <c r="AH63" s="235"/>
    </row>
    <row r="64" spans="1:34">
      <c r="A64" s="68" t="s">
        <v>6</v>
      </c>
      <c r="B64" s="68"/>
      <c r="C64" s="68" t="s">
        <v>8</v>
      </c>
      <c r="D64" s="68"/>
      <c r="E64" s="195" t="s">
        <v>34</v>
      </c>
      <c r="F64" s="85"/>
      <c r="G64" s="85"/>
      <c r="H64" s="85"/>
      <c r="I64" s="85"/>
      <c r="J64" s="85"/>
      <c r="K64" s="85"/>
      <c r="L64" s="85"/>
      <c r="M64" s="85"/>
      <c r="N64" s="85"/>
      <c r="O64" s="85"/>
      <c r="P64" s="85"/>
      <c r="Q64" s="85"/>
      <c r="R64" s="86"/>
      <c r="S64" s="291" t="s">
        <v>5</v>
      </c>
      <c r="T64" s="292"/>
      <c r="U64" s="292"/>
      <c r="V64" s="293"/>
      <c r="W64" s="66"/>
      <c r="X64" s="2"/>
      <c r="Y64" s="3"/>
      <c r="Z64" s="3"/>
      <c r="AA64" s="199"/>
      <c r="AB64" s="66"/>
      <c r="AC64" s="66"/>
      <c r="AD64" s="91" t="s">
        <v>35</v>
      </c>
      <c r="AE64" s="91" t="s">
        <v>51</v>
      </c>
      <c r="AF64" s="112" t="s">
        <v>180</v>
      </c>
      <c r="AG64" s="112" t="s">
        <v>183</v>
      </c>
      <c r="AH64" s="91" t="s">
        <v>1</v>
      </c>
    </row>
    <row r="65" spans="1:34">
      <c r="A65" s="69" t="s">
        <v>46</v>
      </c>
      <c r="B65" s="68" t="s">
        <v>43</v>
      </c>
      <c r="C65" s="69" t="s">
        <v>49</v>
      </c>
      <c r="D65" s="70" t="s">
        <v>17</v>
      </c>
      <c r="E65" s="87">
        <v>1</v>
      </c>
      <c r="F65" s="240"/>
      <c r="G65" s="179"/>
      <c r="H65" s="179"/>
      <c r="I65" s="179"/>
      <c r="J65" s="179"/>
      <c r="K65" s="179"/>
      <c r="L65" s="179"/>
      <c r="M65" s="179"/>
      <c r="N65" s="179"/>
      <c r="O65" s="179"/>
      <c r="P65" s="179"/>
      <c r="Q65" s="179"/>
      <c r="R65" s="88"/>
      <c r="S65" s="69" t="s">
        <v>2</v>
      </c>
      <c r="T65" s="69" t="s">
        <v>32</v>
      </c>
      <c r="U65" s="69" t="s">
        <v>25</v>
      </c>
      <c r="V65" s="59" t="s">
        <v>104</v>
      </c>
      <c r="W65" s="66"/>
      <c r="X65" s="6"/>
      <c r="Y65" s="3"/>
      <c r="Z65" s="3"/>
      <c r="AA65" s="199"/>
      <c r="AB65" s="66"/>
      <c r="AC65" s="66"/>
      <c r="AD65" s="236" t="s">
        <v>52</v>
      </c>
      <c r="AE65" s="236" t="s">
        <v>52</v>
      </c>
      <c r="AF65" s="72" t="s">
        <v>52</v>
      </c>
      <c r="AG65" s="72" t="s">
        <v>52</v>
      </c>
      <c r="AH65" s="236" t="s">
        <v>53</v>
      </c>
    </row>
    <row r="66" spans="1:34">
      <c r="A66" s="69">
        <v>1</v>
      </c>
      <c r="B66" s="68" t="str">
        <f>DenStatus!C40</f>
        <v>Child Protection</v>
      </c>
      <c r="C66" s="69">
        <v>1</v>
      </c>
      <c r="D66" s="240">
        <v>1</v>
      </c>
      <c r="E66" s="7"/>
      <c r="F66" s="240"/>
      <c r="G66" s="179"/>
      <c r="H66" s="179"/>
      <c r="I66" s="179"/>
      <c r="J66" s="179"/>
      <c r="K66" s="179"/>
      <c r="L66" s="179"/>
      <c r="M66" s="179"/>
      <c r="N66" s="179"/>
      <c r="O66" s="179"/>
      <c r="P66" s="179"/>
      <c r="Q66" s="179"/>
      <c r="R66" s="88"/>
      <c r="S66" s="69">
        <f>COUNTA(E66:R66)</f>
        <v>0</v>
      </c>
      <c r="T66" s="69">
        <f>IF(SUM(AD66:AE66)&gt;=AH66,1,0)</f>
        <v>0</v>
      </c>
      <c r="U66" s="4"/>
      <c r="V66" s="4"/>
      <c r="W66" s="66"/>
      <c r="X66" s="2"/>
      <c r="Y66" s="3"/>
      <c r="Z66" s="3"/>
      <c r="AA66" s="199"/>
      <c r="AB66" s="66"/>
      <c r="AC66" s="66"/>
      <c r="AD66" s="225">
        <f>IF(S66&gt;=C66,1,0)</f>
        <v>0</v>
      </c>
      <c r="AE66" s="225"/>
      <c r="AF66" s="225"/>
      <c r="AG66" s="225"/>
      <c r="AH66" s="225">
        <v>1</v>
      </c>
    </row>
    <row r="67" spans="1:34" ht="13.5" thickBot="1">
      <c r="A67" s="69">
        <f>A66+1</f>
        <v>2</v>
      </c>
      <c r="B67" s="68" t="str">
        <f>DenStatus!C41</f>
        <v>Cyber Chip</v>
      </c>
      <c r="C67" s="69">
        <v>1</v>
      </c>
      <c r="D67" s="240">
        <v>1</v>
      </c>
      <c r="E67" s="8"/>
      <c r="F67" s="183"/>
      <c r="G67" s="184"/>
      <c r="H67" s="184"/>
      <c r="I67" s="184"/>
      <c r="J67" s="184"/>
      <c r="K67" s="184"/>
      <c r="L67" s="184"/>
      <c r="M67" s="184"/>
      <c r="N67" s="184"/>
      <c r="O67" s="184"/>
      <c r="P67" s="184"/>
      <c r="Q67" s="184"/>
      <c r="R67" s="198"/>
      <c r="S67" s="69">
        <f>COUNTA(E67:R67)</f>
        <v>0</v>
      </c>
      <c r="T67" s="69">
        <f>IF(SUM(AD67:AE67)&gt;=AH67,1,0)</f>
        <v>0</v>
      </c>
      <c r="U67" s="4"/>
      <c r="V67" s="4"/>
      <c r="W67" s="66"/>
      <c r="X67" s="2"/>
      <c r="Y67" s="3"/>
      <c r="Z67" s="3"/>
      <c r="AA67" s="199"/>
      <c r="AB67" s="66"/>
      <c r="AC67" s="66"/>
      <c r="AD67" s="225">
        <f>IF(S67&gt;=C67,1,0)</f>
        <v>0</v>
      </c>
      <c r="AE67" s="225"/>
      <c r="AF67" s="225"/>
      <c r="AG67" s="225"/>
      <c r="AH67" s="225">
        <v>1</v>
      </c>
    </row>
    <row r="68" spans="1:34" ht="13.5" thickTop="1">
      <c r="A68" s="218"/>
      <c r="B68" s="72" t="s">
        <v>108</v>
      </c>
      <c r="C68" s="73">
        <f>IF(SUM(T66:T67)&gt;=2,"X",0)</f>
        <v>0</v>
      </c>
      <c r="D68" s="227" t="s">
        <v>212</v>
      </c>
      <c r="E68" s="76"/>
      <c r="F68" s="75"/>
      <c r="G68" s="75"/>
      <c r="H68" s="75"/>
      <c r="I68" s="75"/>
      <c r="J68" s="75"/>
      <c r="K68" s="75"/>
      <c r="L68" s="75"/>
      <c r="M68" s="75"/>
      <c r="N68" s="75"/>
      <c r="O68" s="75"/>
      <c r="P68" s="75"/>
      <c r="Q68" s="75"/>
      <c r="R68" s="75"/>
      <c r="S68" s="75"/>
      <c r="T68" s="75"/>
      <c r="U68" s="5"/>
      <c r="V68" s="89"/>
      <c r="W68" s="66"/>
      <c r="X68" s="2"/>
      <c r="Y68" s="3"/>
      <c r="Z68" s="3"/>
      <c r="AA68" s="199"/>
      <c r="AB68" s="66"/>
      <c r="AC68" s="66"/>
      <c r="AD68" s="66"/>
      <c r="AE68" s="66"/>
      <c r="AF68" s="66"/>
      <c r="AG68" s="66"/>
      <c r="AH68" s="66"/>
    </row>
    <row r="69" spans="1:34">
      <c r="A69" s="66"/>
      <c r="B69" s="77"/>
      <c r="C69" s="78"/>
      <c r="D69" s="76"/>
      <c r="E69" s="76"/>
      <c r="F69" s="76"/>
      <c r="G69" s="76"/>
      <c r="H69" s="76"/>
      <c r="I69" s="76"/>
      <c r="J69" s="76"/>
      <c r="K69" s="76"/>
      <c r="L69" s="76"/>
      <c r="M69" s="76"/>
      <c r="N69" s="76"/>
      <c r="O69" s="76"/>
      <c r="P69" s="76"/>
      <c r="Q69" s="76"/>
      <c r="R69" s="66"/>
      <c r="S69" s="66"/>
      <c r="T69" s="66"/>
      <c r="U69" s="66"/>
      <c r="V69" s="66"/>
      <c r="W69" s="66"/>
      <c r="X69" s="6"/>
      <c r="Y69" s="3"/>
      <c r="Z69" s="3"/>
      <c r="AA69" s="199"/>
      <c r="AB69" s="66"/>
      <c r="AC69" s="66"/>
      <c r="AD69" s="237" t="s">
        <v>101</v>
      </c>
      <c r="AE69" s="232"/>
      <c r="AF69" s="232"/>
      <c r="AG69" s="232"/>
      <c r="AH69" s="218"/>
    </row>
    <row r="70" spans="1:34">
      <c r="A70" s="66"/>
      <c r="B70" s="58" t="s">
        <v>99</v>
      </c>
      <c r="C70" s="69">
        <f>IF(SUM(AD73:AD76)&gt;=SUM(AH73:AH76),"X",0)</f>
        <v>0</v>
      </c>
      <c r="D70" s="76"/>
      <c r="E70" s="76"/>
      <c r="F70" s="76"/>
      <c r="G70" s="76"/>
      <c r="H70" s="76"/>
      <c r="I70" s="76"/>
      <c r="J70" s="76"/>
      <c r="K70" s="76"/>
      <c r="L70" s="76"/>
      <c r="M70" s="76"/>
      <c r="N70" s="76"/>
      <c r="O70" s="76"/>
      <c r="P70" s="76"/>
      <c r="Q70" s="76"/>
      <c r="R70" s="66"/>
      <c r="S70" s="66"/>
      <c r="T70" s="66"/>
      <c r="U70" s="66"/>
      <c r="V70" s="66"/>
      <c r="W70" s="66"/>
      <c r="X70" s="6"/>
      <c r="Y70" s="3"/>
      <c r="Z70" s="3"/>
      <c r="AA70" s="199"/>
      <c r="AB70" s="66"/>
      <c r="AC70" s="66"/>
      <c r="AD70" s="233" t="s">
        <v>27</v>
      </c>
      <c r="AE70" s="234"/>
      <c r="AF70" s="234"/>
      <c r="AG70" s="234"/>
      <c r="AH70" s="235"/>
    </row>
    <row r="71" spans="1:34">
      <c r="A71" s="66"/>
      <c r="B71" s="77"/>
      <c r="C71" s="78"/>
      <c r="D71" s="76"/>
      <c r="E71" s="76"/>
      <c r="F71" s="76"/>
      <c r="G71" s="76"/>
      <c r="H71" s="76"/>
      <c r="I71" s="76"/>
      <c r="J71" s="76"/>
      <c r="K71" s="76"/>
      <c r="L71" s="76"/>
      <c r="M71" s="76"/>
      <c r="N71" s="76"/>
      <c r="O71" s="76"/>
      <c r="P71" s="76"/>
      <c r="Q71" s="76"/>
      <c r="R71" s="66"/>
      <c r="S71" s="66"/>
      <c r="T71" s="66"/>
      <c r="U71" s="66"/>
      <c r="V71" s="66"/>
      <c r="W71" s="66"/>
      <c r="X71" s="66"/>
      <c r="Y71" s="66"/>
      <c r="Z71" s="66"/>
      <c r="AA71" s="66"/>
      <c r="AB71" s="66"/>
      <c r="AC71" s="66"/>
      <c r="AD71" s="91" t="s">
        <v>35</v>
      </c>
      <c r="AE71" s="91" t="s">
        <v>51</v>
      </c>
      <c r="AF71" s="112" t="s">
        <v>180</v>
      </c>
      <c r="AG71" s="112" t="s">
        <v>183</v>
      </c>
      <c r="AH71" s="91" t="s">
        <v>1</v>
      </c>
    </row>
    <row r="72" spans="1:34">
      <c r="A72" s="66"/>
      <c r="B72" s="79"/>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236" t="s">
        <v>52</v>
      </c>
      <c r="AE72" s="236" t="s">
        <v>52</v>
      </c>
      <c r="AF72" s="72" t="s">
        <v>52</v>
      </c>
      <c r="AG72" s="72" t="s">
        <v>52</v>
      </c>
      <c r="AH72" s="236" t="s">
        <v>53</v>
      </c>
    </row>
    <row r="73" spans="1:34">
      <c r="A73" s="80"/>
      <c r="B73" s="81"/>
      <c r="C73" s="81"/>
      <c r="D73" s="81"/>
      <c r="E73" s="81"/>
      <c r="F73" s="81"/>
      <c r="G73" s="81"/>
      <c r="H73" s="81"/>
      <c r="I73" s="81"/>
      <c r="J73" s="81"/>
      <c r="K73" s="81"/>
      <c r="L73" s="81"/>
      <c r="M73" s="81"/>
      <c r="N73" s="81"/>
      <c r="O73" s="81"/>
      <c r="P73" s="81"/>
      <c r="Q73" s="66"/>
      <c r="R73" s="66"/>
      <c r="S73" s="66"/>
      <c r="T73" s="66"/>
      <c r="U73" s="66"/>
      <c r="V73" s="66"/>
      <c r="W73" s="66"/>
      <c r="X73" s="66"/>
      <c r="Y73" s="66"/>
      <c r="Z73" s="66"/>
      <c r="AA73" s="66"/>
      <c r="AB73" s="66"/>
      <c r="AC73" s="79" t="s">
        <v>18</v>
      </c>
      <c r="AD73" s="225">
        <f>IF(C13="X",1,0)</f>
        <v>0</v>
      </c>
      <c r="AE73" s="225"/>
      <c r="AF73" s="225"/>
      <c r="AG73" s="225"/>
      <c r="AH73" s="225">
        <v>1</v>
      </c>
    </row>
    <row r="74" spans="1:34">
      <c r="A74" s="81"/>
      <c r="B74" s="81"/>
      <c r="C74" s="81"/>
      <c r="D74" s="81"/>
      <c r="E74" s="81"/>
      <c r="F74" s="81"/>
      <c r="G74" s="81"/>
      <c r="H74" s="81"/>
      <c r="I74" s="81"/>
      <c r="J74" s="81"/>
      <c r="K74" s="81"/>
      <c r="L74" s="81"/>
      <c r="M74" s="81"/>
      <c r="N74" s="81"/>
      <c r="O74" s="81"/>
      <c r="P74" s="81"/>
      <c r="Q74" s="66"/>
      <c r="R74" s="66"/>
      <c r="S74" s="66"/>
      <c r="T74" s="66"/>
      <c r="U74" s="66"/>
      <c r="V74" s="66"/>
      <c r="W74" s="66"/>
      <c r="X74" s="66"/>
      <c r="Y74" s="66"/>
      <c r="Z74" s="66"/>
      <c r="AA74" s="66"/>
      <c r="AB74" s="66"/>
      <c r="AC74" s="79" t="s">
        <v>102</v>
      </c>
      <c r="AD74" s="225">
        <f>IF(C30="X",1,0)</f>
        <v>0</v>
      </c>
      <c r="AE74" s="225"/>
      <c r="AF74" s="225"/>
      <c r="AG74" s="225"/>
      <c r="AH74" s="225">
        <v>1</v>
      </c>
    </row>
    <row r="75" spans="1:34">
      <c r="A75" s="81"/>
      <c r="B75" s="81"/>
      <c r="C75" s="81"/>
      <c r="D75" s="81"/>
      <c r="E75" s="81"/>
      <c r="F75" s="81"/>
      <c r="G75" s="81"/>
      <c r="H75" s="81"/>
      <c r="I75" s="81"/>
      <c r="J75" s="81"/>
      <c r="K75" s="81"/>
      <c r="L75" s="81"/>
      <c r="M75" s="81"/>
      <c r="N75" s="81"/>
      <c r="O75" s="81"/>
      <c r="P75" s="81"/>
      <c r="Q75" s="66"/>
      <c r="R75" s="66"/>
      <c r="S75" s="66"/>
      <c r="T75" s="66"/>
      <c r="U75" s="66"/>
      <c r="V75" s="66"/>
      <c r="W75" s="66"/>
      <c r="X75" s="66"/>
      <c r="Y75" s="66"/>
      <c r="Z75" s="66"/>
      <c r="AA75" s="66"/>
      <c r="AB75" s="66"/>
      <c r="AC75" s="79" t="s">
        <v>103</v>
      </c>
      <c r="AD75" s="225">
        <f>IF(C61="X",1,0)</f>
        <v>0</v>
      </c>
      <c r="AE75" s="225"/>
      <c r="AF75" s="225"/>
      <c r="AG75" s="225"/>
      <c r="AH75" s="225">
        <v>1</v>
      </c>
    </row>
    <row r="76" spans="1:34">
      <c r="A76" s="81"/>
      <c r="B76" s="81"/>
      <c r="C76" s="78"/>
      <c r="D76" s="81"/>
      <c r="E76" s="81"/>
      <c r="F76" s="81"/>
      <c r="G76" s="81"/>
      <c r="H76" s="81"/>
      <c r="I76" s="81"/>
      <c r="J76" s="81"/>
      <c r="K76" s="81"/>
      <c r="L76" s="81"/>
      <c r="M76" s="81"/>
      <c r="N76" s="81"/>
      <c r="O76" s="81"/>
      <c r="P76" s="81"/>
      <c r="Q76" s="66"/>
      <c r="R76" s="66"/>
      <c r="S76" s="66"/>
      <c r="T76" s="66"/>
      <c r="U76" s="66"/>
      <c r="V76" s="66"/>
      <c r="W76" s="66"/>
      <c r="X76" s="66"/>
      <c r="Y76" s="66"/>
      <c r="Z76" s="66"/>
      <c r="AA76" s="66"/>
      <c r="AB76" s="66"/>
      <c r="AC76" s="79" t="s">
        <v>100</v>
      </c>
      <c r="AD76" s="225">
        <f>IF(C68="X",1,0)</f>
        <v>0</v>
      </c>
      <c r="AE76" s="225"/>
      <c r="AF76" s="225"/>
      <c r="AG76" s="225"/>
      <c r="AH76" s="225">
        <v>1</v>
      </c>
    </row>
  </sheetData>
  <sheetProtection sheet="1" objects="1" scenarios="1"/>
  <mergeCells count="251">
    <mergeCell ref="A18:A19"/>
    <mergeCell ref="B18:B19"/>
    <mergeCell ref="C18:C19"/>
    <mergeCell ref="D18:D19"/>
    <mergeCell ref="S18:S19"/>
    <mergeCell ref="S33:V33"/>
    <mergeCell ref="S4:V4"/>
    <mergeCell ref="S16:V16"/>
    <mergeCell ref="T18:T19"/>
    <mergeCell ref="U18:U19"/>
    <mergeCell ref="V18:V19"/>
    <mergeCell ref="T22:T23"/>
    <mergeCell ref="U22:U23"/>
    <mergeCell ref="V22:V23"/>
    <mergeCell ref="T26:T27"/>
    <mergeCell ref="U26:U27"/>
    <mergeCell ref="V26:V27"/>
    <mergeCell ref="T24:T25"/>
    <mergeCell ref="U24:U25"/>
    <mergeCell ref="V24:V25"/>
    <mergeCell ref="A22:A23"/>
    <mergeCell ref="B22:B23"/>
    <mergeCell ref="C22:C23"/>
    <mergeCell ref="D22:D23"/>
    <mergeCell ref="S22:S23"/>
    <mergeCell ref="A20:A21"/>
    <mergeCell ref="B20:B21"/>
    <mergeCell ref="C20:C21"/>
    <mergeCell ref="D20:D21"/>
    <mergeCell ref="S20:S21"/>
    <mergeCell ref="T20:T21"/>
    <mergeCell ref="U20:U21"/>
    <mergeCell ref="V20:V21"/>
    <mergeCell ref="A26:A27"/>
    <mergeCell ref="B26:B27"/>
    <mergeCell ref="C26:C27"/>
    <mergeCell ref="D26:D27"/>
    <mergeCell ref="S26:S27"/>
    <mergeCell ref="A24:A25"/>
    <mergeCell ref="B24:B25"/>
    <mergeCell ref="C24:C25"/>
    <mergeCell ref="D24:D25"/>
    <mergeCell ref="S24:S25"/>
    <mergeCell ref="AD35:AD36"/>
    <mergeCell ref="AE35:AE36"/>
    <mergeCell ref="AF35:AF36"/>
    <mergeCell ref="AG35:AG36"/>
    <mergeCell ref="AH35:AH36"/>
    <mergeCell ref="AD37:AD38"/>
    <mergeCell ref="A28:A29"/>
    <mergeCell ref="B28:B29"/>
    <mergeCell ref="C28:C29"/>
    <mergeCell ref="D28:D29"/>
    <mergeCell ref="S28:S29"/>
    <mergeCell ref="T28:T29"/>
    <mergeCell ref="U28:U29"/>
    <mergeCell ref="V28:V29"/>
    <mergeCell ref="T35:T36"/>
    <mergeCell ref="U35:U36"/>
    <mergeCell ref="V35:V36"/>
    <mergeCell ref="A37:A38"/>
    <mergeCell ref="B37:B38"/>
    <mergeCell ref="C37:C38"/>
    <mergeCell ref="D37:D38"/>
    <mergeCell ref="S37:S38"/>
    <mergeCell ref="T37:T38"/>
    <mergeCell ref="U37:U38"/>
    <mergeCell ref="V37:V38"/>
    <mergeCell ref="A35:A36"/>
    <mergeCell ref="B35:B36"/>
    <mergeCell ref="C35:C36"/>
    <mergeCell ref="D35:D36"/>
    <mergeCell ref="S35:S36"/>
    <mergeCell ref="AG43:AG44"/>
    <mergeCell ref="AH43:AH44"/>
    <mergeCell ref="AD45:AD46"/>
    <mergeCell ref="T39:T40"/>
    <mergeCell ref="U39:U40"/>
    <mergeCell ref="V39:V40"/>
    <mergeCell ref="A41:A42"/>
    <mergeCell ref="B41:B42"/>
    <mergeCell ref="C41:C42"/>
    <mergeCell ref="D41:D42"/>
    <mergeCell ref="S41:S42"/>
    <mergeCell ref="T41:T42"/>
    <mergeCell ref="U41:U42"/>
    <mergeCell ref="V41:V42"/>
    <mergeCell ref="A39:A40"/>
    <mergeCell ref="B39:B40"/>
    <mergeCell ref="C39:C40"/>
    <mergeCell ref="D39:D40"/>
    <mergeCell ref="S39:S40"/>
    <mergeCell ref="AD41:AD42"/>
    <mergeCell ref="AE41:AE42"/>
    <mergeCell ref="AF41:AF42"/>
    <mergeCell ref="AG41:AG42"/>
    <mergeCell ref="AH41:AH42"/>
    <mergeCell ref="AD49:AD50"/>
    <mergeCell ref="AE49:AE50"/>
    <mergeCell ref="AF49:AF50"/>
    <mergeCell ref="AG49:AG50"/>
    <mergeCell ref="AH49:AH50"/>
    <mergeCell ref="T43:T44"/>
    <mergeCell ref="U43:U44"/>
    <mergeCell ref="V43:V44"/>
    <mergeCell ref="AD43:AD44"/>
    <mergeCell ref="AE43:AE44"/>
    <mergeCell ref="AF43:AF44"/>
    <mergeCell ref="T47:T48"/>
    <mergeCell ref="U47:U48"/>
    <mergeCell ref="V47:V48"/>
    <mergeCell ref="AE45:AE46"/>
    <mergeCell ref="AF45:AF46"/>
    <mergeCell ref="AG45:AG46"/>
    <mergeCell ref="AH45:AH46"/>
    <mergeCell ref="A45:A46"/>
    <mergeCell ref="B45:B46"/>
    <mergeCell ref="C45:C46"/>
    <mergeCell ref="D45:D46"/>
    <mergeCell ref="S45:S46"/>
    <mergeCell ref="T45:T46"/>
    <mergeCell ref="U45:U46"/>
    <mergeCell ref="V45:V46"/>
    <mergeCell ref="A43:A44"/>
    <mergeCell ref="B43:B44"/>
    <mergeCell ref="C43:C44"/>
    <mergeCell ref="D43:D44"/>
    <mergeCell ref="S43:S44"/>
    <mergeCell ref="A49:A50"/>
    <mergeCell ref="B49:B50"/>
    <mergeCell ref="C49:C50"/>
    <mergeCell ref="D49:D50"/>
    <mergeCell ref="S49:S50"/>
    <mergeCell ref="T49:T50"/>
    <mergeCell ref="U49:U50"/>
    <mergeCell ref="V49:V50"/>
    <mergeCell ref="A47:A48"/>
    <mergeCell ref="B47:B48"/>
    <mergeCell ref="C47:C48"/>
    <mergeCell ref="D47:D48"/>
    <mergeCell ref="S47:S48"/>
    <mergeCell ref="AG57:AG58"/>
    <mergeCell ref="AH57:AH58"/>
    <mergeCell ref="T51:T52"/>
    <mergeCell ref="U51:U52"/>
    <mergeCell ref="V51:V52"/>
    <mergeCell ref="A53:A54"/>
    <mergeCell ref="B53:B54"/>
    <mergeCell ref="C53:C54"/>
    <mergeCell ref="D53:D54"/>
    <mergeCell ref="S53:S54"/>
    <mergeCell ref="T53:T54"/>
    <mergeCell ref="U53:U54"/>
    <mergeCell ref="V53:V54"/>
    <mergeCell ref="A51:A52"/>
    <mergeCell ref="B51:B52"/>
    <mergeCell ref="C51:C52"/>
    <mergeCell ref="D51:D52"/>
    <mergeCell ref="S51:S52"/>
    <mergeCell ref="AD51:AD52"/>
    <mergeCell ref="AE51:AE52"/>
    <mergeCell ref="AF51:AF52"/>
    <mergeCell ref="AG51:AG52"/>
    <mergeCell ref="AH51:AH52"/>
    <mergeCell ref="AD53:AD54"/>
    <mergeCell ref="AD59:AD60"/>
    <mergeCell ref="AE59:AE60"/>
    <mergeCell ref="AF59:AF60"/>
    <mergeCell ref="AG59:AG60"/>
    <mergeCell ref="AH59:AH60"/>
    <mergeCell ref="T55:T56"/>
    <mergeCell ref="U55:U56"/>
    <mergeCell ref="V55:V56"/>
    <mergeCell ref="A57:A58"/>
    <mergeCell ref="B57:B58"/>
    <mergeCell ref="C57:C58"/>
    <mergeCell ref="D57:D58"/>
    <mergeCell ref="S57:S58"/>
    <mergeCell ref="T57:T58"/>
    <mergeCell ref="U57:U58"/>
    <mergeCell ref="V57:V58"/>
    <mergeCell ref="A55:A56"/>
    <mergeCell ref="B55:B56"/>
    <mergeCell ref="C55:C56"/>
    <mergeCell ref="D55:D56"/>
    <mergeCell ref="S55:S56"/>
    <mergeCell ref="AD57:AD58"/>
    <mergeCell ref="AE57:AE58"/>
    <mergeCell ref="AF57:AF58"/>
    <mergeCell ref="T59:T60"/>
    <mergeCell ref="U59:U60"/>
    <mergeCell ref="V59:V60"/>
    <mergeCell ref="S64:V64"/>
    <mergeCell ref="A59:A60"/>
    <mergeCell ref="B59:B60"/>
    <mergeCell ref="C59:C60"/>
    <mergeCell ref="D59:D60"/>
    <mergeCell ref="S59:S60"/>
    <mergeCell ref="AE37:AE38"/>
    <mergeCell ref="AF37:AF38"/>
    <mergeCell ref="AG37:AG38"/>
    <mergeCell ref="AH37:AH38"/>
    <mergeCell ref="AD39:AD40"/>
    <mergeCell ref="AE39:AE40"/>
    <mergeCell ref="AF39:AF40"/>
    <mergeCell ref="AG39:AG40"/>
    <mergeCell ref="AH39:AH40"/>
    <mergeCell ref="AD55:AD56"/>
    <mergeCell ref="AE55:AE56"/>
    <mergeCell ref="AF55:AF56"/>
    <mergeCell ref="AG55:AG56"/>
    <mergeCell ref="AH55:AH56"/>
    <mergeCell ref="AD47:AD48"/>
    <mergeCell ref="AE47:AE48"/>
    <mergeCell ref="AF47:AF48"/>
    <mergeCell ref="AG47:AG48"/>
    <mergeCell ref="AH47:AH48"/>
    <mergeCell ref="AE53:AE54"/>
    <mergeCell ref="AF53:AF54"/>
    <mergeCell ref="AG53:AG54"/>
    <mergeCell ref="AH53:AH54"/>
    <mergeCell ref="AD18:AD19"/>
    <mergeCell ref="AE18:AE19"/>
    <mergeCell ref="AF18:AF19"/>
    <mergeCell ref="AG18:AG19"/>
    <mergeCell ref="AH18:AH19"/>
    <mergeCell ref="AD20:AD21"/>
    <mergeCell ref="AE20:AE21"/>
    <mergeCell ref="AF20:AF21"/>
    <mergeCell ref="AG20:AG21"/>
    <mergeCell ref="AH20:AH21"/>
    <mergeCell ref="AD22:AD23"/>
    <mergeCell ref="AE22:AE23"/>
    <mergeCell ref="AF22:AF23"/>
    <mergeCell ref="AG22:AG23"/>
    <mergeCell ref="AH22:AH23"/>
    <mergeCell ref="AD24:AD25"/>
    <mergeCell ref="AE24:AE25"/>
    <mergeCell ref="AF24:AF25"/>
    <mergeCell ref="AG24:AG25"/>
    <mergeCell ref="AH24:AH25"/>
    <mergeCell ref="AD26:AD27"/>
    <mergeCell ref="AE26:AE27"/>
    <mergeCell ref="AF26:AF27"/>
    <mergeCell ref="AG26:AG27"/>
    <mergeCell ref="AH26:AH27"/>
    <mergeCell ref="AD28:AD29"/>
    <mergeCell ref="AE28:AE29"/>
    <mergeCell ref="AF28:AF29"/>
    <mergeCell ref="AG28:AG29"/>
    <mergeCell ref="AH28:AH29"/>
  </mergeCells>
  <conditionalFormatting sqref="R29:R38 I32:J32 E6:E12 I29:K29 E23:J23 E19:I19 R40:R41 E36:J36 E38:J38 R47:R48 E29:H32 E40:K40 E21:H21 R6:R12 C13 L22 R18:R23 E48">
    <cfRule type="cellIs" dxfId="377" priority="41" stopIfTrue="1" operator="greaterThan">
      <formula>0</formula>
    </cfRule>
  </conditionalFormatting>
  <conditionalFormatting sqref="C42">
    <cfRule type="cellIs" dxfId="376" priority="40" stopIfTrue="1" operator="greaterThanOrEqual">
      <formula>1</formula>
    </cfRule>
  </conditionalFormatting>
  <conditionalFormatting sqref="R29:R38 I32:J32 E6:E12 I29:K29 E23:J23 E19:I19 R40:R41 E36:J36 E38:J38 R47:R48 E29:H32 E40:K40 E21:H21 R6:R12 C13 L22 R18:R23 E48">
    <cfRule type="cellIs" dxfId="375" priority="39" stopIfTrue="1" operator="greaterThan">
      <formula>0</formula>
    </cfRule>
  </conditionalFormatting>
  <conditionalFormatting sqref="C42">
    <cfRule type="cellIs" dxfId="374" priority="38" stopIfTrue="1" operator="greaterThanOrEqual">
      <formula>1</formula>
    </cfRule>
  </conditionalFormatting>
  <conditionalFormatting sqref="C61:C63 C68:C71">
    <cfRule type="cellIs" dxfId="373" priority="36" stopIfTrue="1" operator="greaterThanOrEqual">
      <formula>1</formula>
    </cfRule>
  </conditionalFormatting>
  <conditionalFormatting sqref="I38:M38">
    <cfRule type="cellIs" dxfId="372" priority="35" stopIfTrue="1" operator="greaterThan">
      <formula>0</formula>
    </cfRule>
  </conditionalFormatting>
  <conditionalFormatting sqref="I40:R40">
    <cfRule type="cellIs" dxfId="371" priority="34" stopIfTrue="1" operator="greaterThan">
      <formula>0</formula>
    </cfRule>
  </conditionalFormatting>
  <conditionalFormatting sqref="G44:M44">
    <cfRule type="cellIs" dxfId="370" priority="33" stopIfTrue="1" operator="greaterThan">
      <formula>0</formula>
    </cfRule>
  </conditionalFormatting>
  <conditionalFormatting sqref="J48:K48">
    <cfRule type="cellIs" dxfId="369" priority="32" stopIfTrue="1" operator="greaterThan">
      <formula>0</formula>
    </cfRule>
  </conditionalFormatting>
  <conditionalFormatting sqref="J52">
    <cfRule type="cellIs" dxfId="368" priority="31" stopIfTrue="1" operator="greaterThan">
      <formula>0</formula>
    </cfRule>
  </conditionalFormatting>
  <conditionalFormatting sqref="H56">
    <cfRule type="cellIs" dxfId="367" priority="30" stopIfTrue="1" operator="greaterThan">
      <formula>0</formula>
    </cfRule>
  </conditionalFormatting>
  <conditionalFormatting sqref="C61:C63 C68:C71">
    <cfRule type="cellIs" dxfId="366" priority="28" stopIfTrue="1" operator="greaterThanOrEqual">
      <formula>1</formula>
    </cfRule>
  </conditionalFormatting>
  <conditionalFormatting sqref="I38:M38">
    <cfRule type="cellIs" dxfId="365" priority="27" stopIfTrue="1" operator="greaterThan">
      <formula>0</formula>
    </cfRule>
  </conditionalFormatting>
  <conditionalFormatting sqref="I40:R40">
    <cfRule type="cellIs" dxfId="364" priority="26" stopIfTrue="1" operator="greaterThan">
      <formula>0</formula>
    </cfRule>
  </conditionalFormatting>
  <conditionalFormatting sqref="G44:M44">
    <cfRule type="cellIs" dxfId="363" priority="25" stopIfTrue="1" operator="greaterThan">
      <formula>0</formula>
    </cfRule>
  </conditionalFormatting>
  <conditionalFormatting sqref="J48:K48">
    <cfRule type="cellIs" dxfId="362" priority="24" stopIfTrue="1" operator="greaterThan">
      <formula>0</formula>
    </cfRule>
  </conditionalFormatting>
  <conditionalFormatting sqref="J52">
    <cfRule type="cellIs" dxfId="361" priority="23" stopIfTrue="1" operator="greaterThan">
      <formula>0</formula>
    </cfRule>
  </conditionalFormatting>
  <conditionalFormatting sqref="H56">
    <cfRule type="cellIs" dxfId="360" priority="22" stopIfTrue="1" operator="greaterThan">
      <formula>0</formula>
    </cfRule>
  </conditionalFormatting>
  <conditionalFormatting sqref="T6:T12">
    <cfRule type="cellIs" dxfId="359" priority="21" operator="greaterThan">
      <formula>0</formula>
    </cfRule>
  </conditionalFormatting>
  <conditionalFormatting sqref="T18:T29">
    <cfRule type="cellIs" dxfId="358" priority="20" operator="greaterThan">
      <formula>0</formula>
    </cfRule>
  </conditionalFormatting>
  <conditionalFormatting sqref="T35:T60">
    <cfRule type="cellIs" dxfId="357" priority="19" operator="greaterThan">
      <formula>0</formula>
    </cfRule>
  </conditionalFormatting>
  <conditionalFormatting sqref="T66:T67">
    <cfRule type="cellIs" dxfId="356" priority="18" operator="greaterThan">
      <formula>0</formula>
    </cfRule>
  </conditionalFormatting>
  <conditionalFormatting sqref="C76 E42:J42 E25:H25 E46:J46 E54:J54 E27:L27 C70 T66:T67 E66:E67 C68 C30 C13 E19:M19 E29:J29 E6:E12 E21:N21 E23:J23 E36:K36 E60:J60 E50:J50 E58:K58 T6:T12 E38:M38 E40:R40 E44:M44 E48:K48 E52:J52 E56:H56">
    <cfRule type="cellIs" dxfId="355" priority="17" stopIfTrue="1" operator="greaterThan">
      <formula>0</formula>
    </cfRule>
  </conditionalFormatting>
  <conditionalFormatting sqref="C61:C63 C68:C71">
    <cfRule type="cellIs" dxfId="354" priority="16" stopIfTrue="1" operator="greaterThanOrEqual">
      <formula>1</formula>
    </cfRule>
  </conditionalFormatting>
  <conditionalFormatting sqref="T18:T29 T35:T60">
    <cfRule type="cellIs" dxfId="353" priority="15"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352" priority="14" stopIfTrue="1" operator="greaterThan">
      <formula>0</formula>
    </cfRule>
  </conditionalFormatting>
  <conditionalFormatting sqref="C61:C63 C68:C71">
    <cfRule type="cellIs" dxfId="351" priority="13" stopIfTrue="1" operator="greaterThanOrEqual">
      <formula>1</formula>
    </cfRule>
  </conditionalFormatting>
  <conditionalFormatting sqref="T18:T29 T35:T60">
    <cfRule type="cellIs" dxfId="350" priority="12" operator="greaterThan">
      <formula>0</formula>
    </cfRule>
  </conditionalFormatting>
  <conditionalFormatting sqref="N44">
    <cfRule type="cellIs" dxfId="349" priority="11" stopIfTrue="1" operator="greaterThan">
      <formula>0</formula>
    </cfRule>
  </conditionalFormatting>
  <conditionalFormatting sqref="O44">
    <cfRule type="cellIs" dxfId="348" priority="10" stopIfTrue="1" operator="greaterThan">
      <formula>0</formula>
    </cfRule>
  </conditionalFormatting>
  <conditionalFormatting sqref="P44">
    <cfRule type="cellIs" dxfId="347" priority="9" stopIfTrue="1" operator="greaterThan">
      <formula>0</formula>
    </cfRule>
  </conditionalFormatting>
  <conditionalFormatting sqref="Q44">
    <cfRule type="cellIs" dxfId="346" priority="8" stopIfTrue="1" operator="greaterThan">
      <formula>0</formula>
    </cfRule>
  </conditionalFormatting>
  <conditionalFormatting sqref="C76 E42:J42 E25:H25 E27:K27 E54:J54 E21:K21 C70 T66:T67 E66:E67 C68 C30 C13 E29:J29 E6:E12 E19:P19 E23:J23 E36:K36 E48:J48 E50:J50 E58:K58 T6:T12 E38:M38 E40:R40 E44:M44 E46:I46 E52:J52 E56:H56 E60:I60">
    <cfRule type="cellIs" dxfId="345" priority="7" stopIfTrue="1" operator="greaterThan">
      <formula>0</formula>
    </cfRule>
  </conditionalFormatting>
  <conditionalFormatting sqref="C61:C63 C68:C71">
    <cfRule type="cellIs" dxfId="344" priority="6" stopIfTrue="1" operator="greaterThanOrEqual">
      <formula>1</formula>
    </cfRule>
  </conditionalFormatting>
  <conditionalFormatting sqref="T18:T29 T35:T60">
    <cfRule type="cellIs" dxfId="343" priority="5" operator="greaterThan">
      <formula>0</formula>
    </cfRule>
  </conditionalFormatting>
  <conditionalFormatting sqref="N44">
    <cfRule type="cellIs" dxfId="342" priority="4" stopIfTrue="1" operator="greaterThan">
      <formula>0</formula>
    </cfRule>
  </conditionalFormatting>
  <conditionalFormatting sqref="O44">
    <cfRule type="cellIs" dxfId="341" priority="3" stopIfTrue="1" operator="greaterThan">
      <formula>0</formula>
    </cfRule>
  </conditionalFormatting>
  <conditionalFormatting sqref="P44">
    <cfRule type="cellIs" dxfId="340" priority="2" stopIfTrue="1" operator="greaterThan">
      <formula>0</formula>
    </cfRule>
  </conditionalFormatting>
  <conditionalFormatting sqref="Q44">
    <cfRule type="cellIs" dxfId="339" priority="1" stopIfTrue="1" operator="greaterThan">
      <formula>0</formula>
    </cfRule>
  </conditionalFormatting>
  <pageMargins left="0.5" right="0.5" top="0.5" bottom="0.5" header="0.3" footer="0.3"/>
  <pageSetup scale="59"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16</vt:i4>
      </vt:variant>
    </vt:vector>
  </HeadingPairs>
  <TitlesOfParts>
    <vt:vector size="37" baseType="lpstr">
      <vt:lpstr>Rev History</vt:lpstr>
      <vt:lpstr>Instructions</vt:lpstr>
      <vt:lpstr>DenRoster</vt:lpstr>
      <vt:lpstr>MeetingPlanner</vt:lpstr>
      <vt:lpstr>DenStatus</vt:lpstr>
      <vt:lpstr>Cub1</vt:lpstr>
      <vt:lpstr>Cub2</vt:lpstr>
      <vt:lpstr>Cub3</vt:lpstr>
      <vt:lpstr>Cub4</vt:lpstr>
      <vt:lpstr>Cub5</vt:lpstr>
      <vt:lpstr>Cub6</vt:lpstr>
      <vt:lpstr>Cub7</vt:lpstr>
      <vt:lpstr>Cub8</vt:lpstr>
      <vt:lpstr>Cub9</vt:lpstr>
      <vt:lpstr>Cub10</vt:lpstr>
      <vt:lpstr>Cub11</vt:lpstr>
      <vt:lpstr>Cub12</vt:lpstr>
      <vt:lpstr>Cub13</vt:lpstr>
      <vt:lpstr>Cub14</vt:lpstr>
      <vt:lpstr>Cub15</vt:lpstr>
      <vt:lpstr>Other Awards</vt:lpstr>
      <vt:lpstr>'Cub1'!Print_Area</vt:lpstr>
      <vt:lpstr>'Cub10'!Print_Area</vt:lpstr>
      <vt:lpstr>'Cub11'!Print_Area</vt:lpstr>
      <vt:lpstr>'Cub12'!Print_Area</vt:lpstr>
      <vt:lpstr>'Cub13'!Print_Area</vt:lpstr>
      <vt:lpstr>'Cub14'!Print_Area</vt:lpstr>
      <vt:lpstr>'Cub15'!Print_Area</vt:lpstr>
      <vt:lpstr>'Cub2'!Print_Area</vt:lpstr>
      <vt:lpstr>'Cub3'!Print_Area</vt:lpstr>
      <vt:lpstr>'Cub4'!Print_Area</vt:lpstr>
      <vt:lpstr>'Cub5'!Print_Area</vt:lpstr>
      <vt:lpstr>'Cub6'!Print_Area</vt:lpstr>
      <vt:lpstr>'Cub7'!Print_Area</vt:lpstr>
      <vt:lpstr>'Cub8'!Print_Area</vt:lpstr>
      <vt:lpstr>'Cub9'!Print_Area</vt:lpstr>
      <vt:lpstr>Instructions!Print_Area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Selhorst</dc:creator>
  <cp:lastModifiedBy>User</cp:lastModifiedBy>
  <cp:lastPrinted>2016-12-03T05:17:50Z</cp:lastPrinted>
  <dcterms:created xsi:type="dcterms:W3CDTF">2005-07-02T23:14:07Z</dcterms:created>
  <dcterms:modified xsi:type="dcterms:W3CDTF">2016-12-08T05:44:33Z</dcterms:modified>
</cp:coreProperties>
</file>